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C:\Users\ealonso\AppData\Local\Microsoft\Windows\INetCache\Content.Outlook\3GVGXLM5\"/>
    </mc:Choice>
  </mc:AlternateContent>
  <xr:revisionPtr revIDLastSave="0" documentId="13_ncr:1_{A36A82CB-68FE-4BEE-91D1-C71C12B4DE1C}" xr6:coauthVersionLast="36" xr6:coauthVersionMax="36" xr10:uidLastSave="{00000000-0000-0000-0000-000000000000}"/>
  <bookViews>
    <workbookView xWindow="0" yWindow="0" windowWidth="27750" windowHeight="5580" xr2:uid="{00000000-000D-0000-FFFF-FFFF00000000}"/>
  </bookViews>
  <sheets>
    <sheet name="Modelo Oferta económica" sheetId="27" r:id="rId1"/>
    <sheet name="Hoja3" sheetId="33" state="hidden" r:id="rId2"/>
    <sheet name="Hoja1" sheetId="32" state="hidden" r:id="rId3"/>
    <sheet name="Hoja2" sheetId="28" state="hidden" r:id="rId4"/>
  </sheets>
  <externalReferences>
    <externalReference r:id="rId5"/>
  </externalReferences>
  <definedNames>
    <definedName name="Fila_Activa2">[1]Hoja1!$C$7</definedName>
  </definedNames>
  <calcPr calcId="191029"/>
</workbook>
</file>

<file path=xl/calcChain.xml><?xml version="1.0" encoding="utf-8"?>
<calcChain xmlns="http://schemas.openxmlformats.org/spreadsheetml/2006/main">
  <c r="E21" i="27" l="1"/>
  <c r="G89" i="27" l="1"/>
  <c r="G87" i="27"/>
  <c r="G86" i="27"/>
  <c r="F90" i="27" s="1"/>
  <c r="G73" i="27"/>
  <c r="H72" i="27"/>
  <c r="H71" i="27"/>
  <c r="H70" i="27"/>
  <c r="H69" i="27"/>
  <c r="H68" i="27"/>
  <c r="H67" i="27"/>
  <c r="H66" i="27"/>
  <c r="H65" i="27"/>
  <c r="H64" i="27"/>
  <c r="H63" i="27"/>
  <c r="H62" i="27"/>
  <c r="H61" i="27"/>
  <c r="H60" i="27"/>
  <c r="H59" i="27"/>
  <c r="H58" i="27"/>
  <c r="H57" i="27"/>
  <c r="H56" i="27"/>
  <c r="H55" i="27"/>
  <c r="H54" i="27"/>
  <c r="H53" i="27"/>
  <c r="H52" i="27"/>
  <c r="H51" i="27"/>
  <c r="H50" i="27"/>
  <c r="H47" i="27"/>
  <c r="H46" i="27"/>
  <c r="H45" i="27"/>
  <c r="G32" i="27"/>
  <c r="G21" i="27"/>
  <c r="G22" i="27"/>
  <c r="G23" i="27"/>
  <c r="G24" i="27"/>
  <c r="G25" i="27"/>
  <c r="G26" i="27"/>
  <c r="G27" i="27"/>
  <c r="G28" i="27"/>
  <c r="G29" i="27"/>
  <c r="G30" i="27"/>
  <c r="G31" i="27"/>
  <c r="G33" i="27"/>
  <c r="G20" i="27"/>
  <c r="F34" i="27" s="1"/>
  <c r="E86" i="27" l="1"/>
  <c r="F47" i="27"/>
  <c r="F56" i="27" l="1"/>
  <c r="F55" i="27"/>
  <c r="F45" i="27" l="1"/>
  <c r="F46" i="27"/>
  <c r="F50" i="27"/>
  <c r="F51" i="27"/>
  <c r="F52" i="27"/>
  <c r="F53" i="27"/>
  <c r="F54" i="27"/>
  <c r="F57" i="27"/>
  <c r="F58" i="27"/>
  <c r="F59" i="27"/>
  <c r="F60" i="27"/>
  <c r="F61" i="27"/>
  <c r="F62" i="27"/>
  <c r="F63" i="27"/>
  <c r="F64" i="27"/>
  <c r="F65" i="27"/>
  <c r="F66" i="27"/>
  <c r="F67" i="27"/>
  <c r="F68" i="27"/>
  <c r="F69" i="27"/>
  <c r="F70" i="27"/>
  <c r="F71" i="27"/>
  <c r="F72" i="27"/>
  <c r="D73" i="27" l="1"/>
  <c r="E87" i="27" l="1"/>
  <c r="E89" i="27"/>
  <c r="E33" i="27"/>
  <c r="E32" i="27"/>
  <c r="E31" i="27"/>
  <c r="E30" i="27"/>
  <c r="E29" i="27"/>
  <c r="E28" i="27"/>
  <c r="E27" i="27"/>
  <c r="E26" i="27"/>
  <c r="E25" i="27"/>
  <c r="E24" i="27"/>
  <c r="E23" i="27"/>
  <c r="E22" i="27"/>
  <c r="E20" i="27"/>
  <c r="C34" i="27" l="1"/>
  <c r="C90" i="27"/>
  <c r="D8" i="32"/>
  <c r="D9" i="32"/>
  <c r="D10" i="32"/>
  <c r="D11" i="32"/>
  <c r="D12" i="32"/>
  <c r="D7" i="32"/>
  <c r="C10" i="32"/>
  <c r="C11" i="32"/>
  <c r="C12" i="32"/>
  <c r="C8" i="32"/>
  <c r="C9" i="32"/>
  <c r="C7" i="32"/>
  <c r="B10" i="32"/>
  <c r="B11" i="32"/>
  <c r="B12" i="32"/>
  <c r="B8" i="32"/>
  <c r="B9" i="32"/>
  <c r="B7" i="32"/>
  <c r="C2" i="32"/>
  <c r="C3" i="32"/>
  <c r="C4" i="32"/>
  <c r="C1" i="32"/>
  <c r="B4" i="32" l="1"/>
  <c r="A4" i="32"/>
</calcChain>
</file>

<file path=xl/sharedStrings.xml><?xml version="1.0" encoding="utf-8"?>
<sst xmlns="http://schemas.openxmlformats.org/spreadsheetml/2006/main" count="145" uniqueCount="132">
  <si>
    <t xml:space="preserve">Firmado: D/Dª </t>
  </si>
  <si>
    <t>(Firma y sello del licitador o personal que lo representa)</t>
  </si>
  <si>
    <t>Punción Capilar</t>
  </si>
  <si>
    <t>Biopsia</t>
  </si>
  <si>
    <t>Pet</t>
  </si>
  <si>
    <t>Spect</t>
  </si>
  <si>
    <t>Citología</t>
  </si>
  <si>
    <t>Pielografía</t>
  </si>
  <si>
    <t>Ecocardiograma</t>
  </si>
  <si>
    <t>Electrocardiograma</t>
  </si>
  <si>
    <t>Pruebas epicutáneas</t>
  </si>
  <si>
    <t>Colonoscopia</t>
  </si>
  <si>
    <t>Broncoscopia</t>
  </si>
  <si>
    <t>Electromiografía</t>
  </si>
  <si>
    <t>Electroencefalograma</t>
  </si>
  <si>
    <t>Tac Dentascan</t>
  </si>
  <si>
    <t>Electroretinograma</t>
  </si>
  <si>
    <t>Impedanciometría</t>
  </si>
  <si>
    <t>Laringoestroboscopia</t>
  </si>
  <si>
    <t>Rinofibrolaringoscopia</t>
  </si>
  <si>
    <t>Pruebas vestibulares computerizadas</t>
  </si>
  <si>
    <t>Estudio urodinámico</t>
  </si>
  <si>
    <t>Holter (Presión Arterial)</t>
  </si>
  <si>
    <t>Holter (ECG Dinamico)</t>
  </si>
  <si>
    <t>Potenciales evocados auditivos</t>
  </si>
  <si>
    <t>Potenciales evocados visuales</t>
  </si>
  <si>
    <t>Artroresonacia</t>
  </si>
  <si>
    <t>Angio Resonancia</t>
  </si>
  <si>
    <t>Colangiorensonancia</t>
  </si>
  <si>
    <t>Tac con contraste</t>
  </si>
  <si>
    <t>Angios TAC</t>
  </si>
  <si>
    <t>Artrotac</t>
  </si>
  <si>
    <t>TC-TCARS</t>
  </si>
  <si>
    <t>Mamografia</t>
  </si>
  <si>
    <t>Artrograifa</t>
  </si>
  <si>
    <t>Angiografia</t>
  </si>
  <si>
    <t>Termografia</t>
  </si>
  <si>
    <t>Gasometria</t>
  </si>
  <si>
    <t>Biomecanica Básica Miembros Inferiores</t>
  </si>
  <si>
    <t>Biomecanica Completa Mientos Inferiroes</t>
  </si>
  <si>
    <t>Biomecánica completa Columna Cervical</t>
  </si>
  <si>
    <t>Biomecánica completa Columan Lumbar</t>
  </si>
  <si>
    <t>Polisomnogroa</t>
  </si>
  <si>
    <t>Flujometria</t>
  </si>
  <si>
    <t>Prueba de alergia</t>
  </si>
  <si>
    <t>Cultivo</t>
  </si>
  <si>
    <t>Gammagrafia Osea</t>
  </si>
  <si>
    <t>Densitometría Osea</t>
  </si>
  <si>
    <t>Contraste</t>
  </si>
  <si>
    <t>Ergogasometria</t>
  </si>
  <si>
    <t>Grastrocospia</t>
  </si>
  <si>
    <t>Enema Opaco</t>
  </si>
  <si>
    <t>Espirometria</t>
  </si>
  <si>
    <t>Pruebas broncolidatadora</t>
  </si>
  <si>
    <t>Ortopantografia</t>
  </si>
  <si>
    <t xml:space="preserve">Angiografia fluorescencia </t>
  </si>
  <si>
    <t>Tomografia Coherencia Optica</t>
  </si>
  <si>
    <t>Panquimetria</t>
  </si>
  <si>
    <t>Campimetria</t>
  </si>
  <si>
    <t>Recuento endotelal</t>
  </si>
  <si>
    <t>Retinografia</t>
  </si>
  <si>
    <t xml:space="preserve">Topografia Ocular </t>
  </si>
  <si>
    <t>GDx (Analizador Fibras Opticas</t>
  </si>
  <si>
    <t>Autoflurescencia retiniana</t>
  </si>
  <si>
    <t>Audiometria</t>
  </si>
  <si>
    <t>Videonistalgmografia</t>
  </si>
  <si>
    <t>Urografia</t>
  </si>
  <si>
    <t>Uretro-Cistografia</t>
  </si>
  <si>
    <t>Prueba de difusion pulmonar</t>
  </si>
  <si>
    <t>Ergonometria</t>
  </si>
  <si>
    <t>Ecodoppler Venoso</t>
  </si>
  <si>
    <t>Descripción Servicio</t>
  </si>
  <si>
    <t>Cantidad estimada para 12 meses</t>
  </si>
  <si>
    <t>Precio unitario Máximo</t>
  </si>
  <si>
    <t>Precio Máximo 12 meses</t>
  </si>
  <si>
    <t>Precio unitario ofertado</t>
  </si>
  <si>
    <t>Precio ofertado12 meses</t>
  </si>
  <si>
    <t>(IVA Exento)</t>
  </si>
  <si>
    <t>PREOPERATORIO (Visita + informe) / IC Visita sucesiva preoperatoria</t>
  </si>
  <si>
    <t>GRUPO 1</t>
  </si>
  <si>
    <t>GRUPO 2</t>
  </si>
  <si>
    <t>GRUPO 3</t>
  </si>
  <si>
    <t>GRUPO 4</t>
  </si>
  <si>
    <t>GRUPO 5</t>
  </si>
  <si>
    <t>GRUPO 6</t>
  </si>
  <si>
    <t>GRUPO 7</t>
  </si>
  <si>
    <t>GRUPO 8</t>
  </si>
  <si>
    <t>Catéteres plexo braquial</t>
  </si>
  <si>
    <t>Catéter epidural (colocación)</t>
  </si>
  <si>
    <t>Colocación vías centrales</t>
  </si>
  <si>
    <t>TOTAL DURACION 12 MESES</t>
  </si>
  <si>
    <t>Clínica del dolor/ Otros Tratamientos</t>
  </si>
  <si>
    <t>Precio Máximo (IVA Exento)</t>
  </si>
  <si>
    <t>Precio unitario ofertado (IVA Exento)</t>
  </si>
  <si>
    <t>Precio ofertado 12 meses (IVA Exento)</t>
  </si>
  <si>
    <t>Consulta Clínica del dolor (Primera Visitas)</t>
  </si>
  <si>
    <t>Consulta Clínica del dolor (Visita Sucesiva)- Ingreso Hospitalario</t>
  </si>
  <si>
    <t>Grupo I</t>
  </si>
  <si>
    <t>Bloqueo Nervio periférico farmacológico</t>
  </si>
  <si>
    <t>Radiofrecuencia pulsátil nervio periférico</t>
  </si>
  <si>
    <t>Epidural vía caudal</t>
  </si>
  <si>
    <t>Control / programación neuromodulador</t>
  </si>
  <si>
    <t>Bloqueo facetas lumbares</t>
  </si>
  <si>
    <t>PRP peritendinoso.</t>
  </si>
  <si>
    <t>PRP articular</t>
  </si>
  <si>
    <t>Grupo II</t>
  </si>
  <si>
    <t>Radiofrecuencia raíz nerviosa columna vertebral</t>
  </si>
  <si>
    <t>Radiofrecuencia térmica (RIZOLISIS lumbar)</t>
  </si>
  <si>
    <t>Relleno de bomba</t>
  </si>
  <si>
    <t>Epidural interlaminar</t>
  </si>
  <si>
    <t>Bloqueo facetas cervicales o dorsales</t>
  </si>
  <si>
    <t>Epidural Transforaminal</t>
  </si>
  <si>
    <t>Bloqueo sacroilíaco</t>
  </si>
  <si>
    <t>Grupo III</t>
  </si>
  <si>
    <t>Recambio bomba</t>
  </si>
  <si>
    <t>Colocación de sistema neuromodulación y recambio de neuromodulación</t>
  </si>
  <si>
    <t>Sistema Radiofrecuencia pulsátil intracanal</t>
  </si>
  <si>
    <t>Rizólisis dorsal, cervical o sacroilíaca</t>
  </si>
  <si>
    <t>Bloqueo simpático</t>
  </si>
  <si>
    <t>Implante estimulador</t>
  </si>
  <si>
    <t>Implante bomba intratecal</t>
  </si>
  <si>
    <t>Control/Programación bomba o estimulador</t>
  </si>
  <si>
    <t xml:space="preserve">Cuidados intermedios </t>
  </si>
  <si>
    <t>Precio Máximo12 meses (IVA Exento)</t>
  </si>
  <si>
    <t>Precio ofertado  12 meses (IVA Exento)</t>
  </si>
  <si>
    <t>Modulo localizable 7 días/24h</t>
  </si>
  <si>
    <t>Módulo unidad abierta con paciente</t>
  </si>
  <si>
    <t>GRUPO 0</t>
  </si>
  <si>
    <t>Catéteres perineutral continuo (colocación)</t>
  </si>
  <si>
    <t>Perfusión farmacológica endovenosa</t>
  </si>
  <si>
    <t>ANEXO Nº 2 - MODELO DE PROPOSICIÓN ECONÓMICA (SOBRE C)</t>
  </si>
  <si>
    <t>En …………………………, a …… de ……………………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</si>
</sst>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0.00\ &quot;€&quot;;[Red]\-#,##0.00\ &quot;€&quot;"/>
    <numFmt numFmtId="43" formatCode="_-* #,##0.00\ _€_-;\-* #,##0.00\ _€_-;_-* &quot;-&quot;??\ _€_-;_-@_-"/>
    <numFmt numFmtId="164" formatCode="#,##0.00\ &quot;€&quot;"/>
    <numFmt numFmtId="165" formatCode="#,##0.00\ &quot;euros&quot;"/>
    <numFmt numFmtId="166" formatCode="#,##0.00\ &quot;euros por semana&quot;"/>
    <numFmt numFmtId="167" formatCode="#,##0.00\ &quot;euros diarios de lunes a sábado&quot;"/>
    <numFmt numFmtId="168" formatCode="#,##0.00\ &quot;euros domingo&quot;"/>
    <numFmt numFmtId="169" formatCode="#,##0.00\ &quot;días&quot;"/>
    <numFmt numFmtId="170" formatCode="#,##0.00\ &quot;semanas&quot;"/>
  </numFmts>
  <fonts count="16" x14ac:knownFonts="1">
    <font>
      <sz val="11"/>
      <color theme="1"/>
      <name val="Calibri"/>
      <family val="2"/>
      <scheme val="minor"/>
    </font>
    <font>
      <sz val="10"/>
      <name val="Trebuchet MS"/>
      <family val="2"/>
    </font>
    <font>
      <sz val="10"/>
      <color indexed="8"/>
      <name val="Trebuchet MS"/>
      <family val="2"/>
    </font>
    <font>
      <b/>
      <sz val="10"/>
      <name val="Trebuchet MS"/>
      <family val="2"/>
    </font>
    <font>
      <sz val="11"/>
      <color theme="1"/>
      <name val="Calibri"/>
      <family val="2"/>
      <scheme val="minor"/>
    </font>
    <font>
      <sz val="11"/>
      <color rgb="FF006100"/>
      <name val="Calibri"/>
      <family val="2"/>
      <scheme val="minor"/>
    </font>
    <font>
      <sz val="11"/>
      <color indexed="8"/>
      <name val="Calibri"/>
      <family val="2"/>
      <scheme val="minor"/>
    </font>
    <font>
      <sz val="10"/>
      <color theme="1"/>
      <name val="Trebuchet MS"/>
      <family val="2"/>
    </font>
    <font>
      <b/>
      <sz val="10"/>
      <color theme="1"/>
      <name val="Trebuchet MS"/>
      <family val="2"/>
    </font>
    <font>
      <sz val="8"/>
      <color rgb="FF000000"/>
      <name val="Trebuchet MS"/>
      <family val="2"/>
    </font>
    <font>
      <b/>
      <sz val="8"/>
      <color rgb="FFFFFFFF"/>
      <name val="Trebuchet MS"/>
      <family val="2"/>
    </font>
    <font>
      <sz val="10"/>
      <name val="Arial"/>
      <family val="2"/>
    </font>
    <font>
      <sz val="9"/>
      <color rgb="FF000000"/>
      <name val="Trebuchet MS"/>
      <family val="2"/>
    </font>
    <font>
      <b/>
      <sz val="9"/>
      <color rgb="FF000000"/>
      <name val="Trebuchet MS"/>
      <family val="2"/>
    </font>
    <font>
      <b/>
      <sz val="11"/>
      <color rgb="FF910048"/>
      <name val="Trebuchet MS"/>
      <family val="2"/>
    </font>
    <font>
      <sz val="10"/>
      <color rgb="FF0070C0"/>
      <name val="Trebuchet MS"/>
      <family val="2"/>
    </font>
  </fonts>
  <fills count="6">
    <fill>
      <patternFill patternType="none"/>
    </fill>
    <fill>
      <patternFill patternType="gray125"/>
    </fill>
    <fill>
      <patternFill patternType="solid">
        <fgColor rgb="FFC6EFCE"/>
      </patternFill>
    </fill>
    <fill>
      <patternFill patternType="solid">
        <fgColor rgb="FFFFFF99"/>
        <bgColor indexed="64"/>
      </patternFill>
    </fill>
    <fill>
      <patternFill patternType="solid">
        <fgColor theme="0"/>
        <bgColor indexed="64"/>
      </patternFill>
    </fill>
    <fill>
      <patternFill patternType="solid">
        <fgColor rgb="FF993366"/>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theme="0"/>
      </left>
      <right/>
      <top style="medium">
        <color indexed="64"/>
      </top>
      <bottom/>
      <diagonal/>
    </border>
    <border>
      <left style="thin">
        <color theme="0"/>
      </left>
      <right style="thin">
        <color theme="0"/>
      </right>
      <top style="medium">
        <color indexed="64"/>
      </top>
      <bottom/>
      <diagonal/>
    </border>
  </borders>
  <cellStyleXfs count="4">
    <xf numFmtId="0" fontId="0" fillId="0" borderId="0"/>
    <xf numFmtId="0" fontId="5" fillId="2" borderId="0" applyNumberFormat="0" applyBorder="0" applyAlignment="0" applyProtection="0"/>
    <xf numFmtId="43" fontId="4" fillId="0" borderId="0" applyFont="0" applyFill="0" applyBorder="0" applyAlignment="0" applyProtection="0"/>
    <xf numFmtId="0" fontId="6" fillId="0" borderId="0"/>
  </cellStyleXfs>
  <cellXfs count="110">
    <xf numFmtId="0" fontId="0" fillId="0" borderId="0" xfId="0"/>
    <xf numFmtId="0" fontId="7" fillId="0" borderId="0" xfId="0" applyFont="1"/>
    <xf numFmtId="0" fontId="7" fillId="0" borderId="0" xfId="0" applyFont="1" applyAlignment="1"/>
    <xf numFmtId="164" fontId="7" fillId="3" borderId="1" xfId="2" applyNumberFormat="1" applyFont="1" applyFill="1" applyBorder="1" applyAlignment="1">
      <alignment horizontal="right"/>
    </xf>
    <xf numFmtId="8" fontId="9" fillId="0" borderId="3" xfId="0" applyNumberFormat="1" applyFont="1" applyBorder="1" applyAlignment="1">
      <alignment horizontal="center" vertical="center" wrapText="1"/>
    </xf>
    <xf numFmtId="164" fontId="7" fillId="3" borderId="7" xfId="2" applyNumberFormat="1" applyFont="1" applyFill="1" applyBorder="1" applyAlignment="1">
      <alignment horizontal="right"/>
    </xf>
    <xf numFmtId="0" fontId="7" fillId="4" borderId="0" xfId="0" applyFont="1" applyFill="1"/>
    <xf numFmtId="4" fontId="1" fillId="4" borderId="0" xfId="0" applyNumberFormat="1" applyFont="1" applyFill="1"/>
    <xf numFmtId="3" fontId="2" fillId="4" borderId="0" xfId="0" applyNumberFormat="1" applyFont="1" applyFill="1"/>
    <xf numFmtId="0" fontId="7" fillId="4" borderId="0" xfId="0" applyFont="1" applyFill="1" applyAlignment="1"/>
    <xf numFmtId="0" fontId="1" fillId="4" borderId="0" xfId="0" applyFont="1" applyFill="1" applyAlignment="1"/>
    <xf numFmtId="0" fontId="1" fillId="4" borderId="0" xfId="0" applyFont="1" applyFill="1"/>
    <xf numFmtId="0" fontId="3" fillId="4" borderId="0" xfId="0" applyFont="1" applyFill="1" applyBorder="1" applyAlignment="1">
      <alignment horizontal="left"/>
    </xf>
    <xf numFmtId="0" fontId="3" fillId="4" borderId="0" xfId="0" applyFont="1" applyFill="1" applyBorder="1" applyAlignment="1">
      <alignment horizontal="center"/>
    </xf>
    <xf numFmtId="0" fontId="7" fillId="4" borderId="0" xfId="0" applyFont="1" applyFill="1" applyBorder="1"/>
    <xf numFmtId="4" fontId="3" fillId="4" borderId="0" xfId="0" applyNumberFormat="1" applyFont="1" applyFill="1" applyBorder="1"/>
    <xf numFmtId="164" fontId="7" fillId="4" borderId="0" xfId="0" applyNumberFormat="1" applyFont="1" applyFill="1"/>
    <xf numFmtId="0" fontId="7" fillId="4" borderId="0" xfId="0" applyFont="1" applyFill="1" applyAlignment="1">
      <alignment horizontal="left"/>
    </xf>
    <xf numFmtId="0" fontId="2" fillId="4" borderId="0" xfId="0" applyFont="1" applyFill="1" applyAlignment="1"/>
    <xf numFmtId="0" fontId="2" fillId="4" borderId="0" xfId="0" applyFont="1" applyFill="1"/>
    <xf numFmtId="8" fontId="9" fillId="0" borderId="1" xfId="0" applyNumberFormat="1" applyFont="1" applyBorder="1" applyAlignment="1">
      <alignment horizontal="center" vertical="center" wrapText="1"/>
    </xf>
    <xf numFmtId="0" fontId="8" fillId="4" borderId="0" xfId="0" applyFont="1" applyFill="1" applyBorder="1" applyAlignment="1">
      <alignment horizontal="center"/>
    </xf>
    <xf numFmtId="0" fontId="8" fillId="4" borderId="0" xfId="0" applyFont="1" applyFill="1" applyBorder="1"/>
    <xf numFmtId="164" fontId="8" fillId="4" borderId="0" xfId="0" applyNumberFormat="1" applyFont="1" applyFill="1" applyBorder="1"/>
    <xf numFmtId="0" fontId="11" fillId="0" borderId="1" xfId="0" applyNumberFormat="1" applyFont="1" applyBorder="1" applyAlignment="1" applyProtection="1">
      <alignment vertical="center" wrapText="1"/>
    </xf>
    <xf numFmtId="0" fontId="11" fillId="0" borderId="8" xfId="0" applyNumberFormat="1" applyFont="1" applyBorder="1" applyAlignment="1" applyProtection="1">
      <alignment vertical="center" wrapText="1"/>
    </xf>
    <xf numFmtId="0" fontId="5" fillId="2" borderId="1" xfId="1" applyNumberFormat="1" applyBorder="1" applyAlignment="1" applyProtection="1">
      <alignment vertical="center" wrapText="1"/>
    </xf>
    <xf numFmtId="0" fontId="0" fillId="0" borderId="0" xfId="0" applyNumberFormat="1" applyAlignment="1">
      <alignment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165" fontId="12" fillId="0" borderId="3" xfId="0" applyNumberFormat="1" applyFont="1" applyBorder="1" applyAlignment="1">
      <alignment horizontal="center" vertical="center" wrapText="1"/>
    </xf>
    <xf numFmtId="0" fontId="13" fillId="0" borderId="2" xfId="0" applyFont="1" applyBorder="1" applyAlignment="1">
      <alignment horizontal="center" vertical="center"/>
    </xf>
    <xf numFmtId="0" fontId="10" fillId="5" borderId="13"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12" xfId="0" applyFont="1" applyFill="1" applyBorder="1" applyAlignment="1">
      <alignment horizontal="center" vertical="center" wrapText="1"/>
    </xf>
    <xf numFmtId="166" fontId="12" fillId="0" borderId="3" xfId="0" applyNumberFormat="1" applyFont="1" applyBorder="1" applyAlignment="1">
      <alignment horizontal="center" vertical="center" wrapText="1"/>
    </xf>
    <xf numFmtId="170" fontId="12" fillId="0" borderId="3" xfId="0" applyNumberFormat="1" applyFont="1" applyBorder="1" applyAlignment="1">
      <alignment horizontal="center" vertical="center" wrapText="1"/>
    </xf>
    <xf numFmtId="0" fontId="7" fillId="4" borderId="0" xfId="0" applyFont="1" applyFill="1" applyBorder="1" applyAlignment="1">
      <alignment horizontal="right"/>
    </xf>
    <xf numFmtId="9" fontId="7" fillId="4" borderId="0" xfId="0" applyNumberFormat="1" applyFont="1" applyFill="1" applyBorder="1" applyAlignment="1">
      <alignment horizontal="right"/>
    </xf>
    <xf numFmtId="165" fontId="12" fillId="4" borderId="0" xfId="0" applyNumberFormat="1" applyFont="1" applyFill="1" applyBorder="1" applyAlignment="1">
      <alignment horizontal="center" vertical="center" wrapText="1"/>
    </xf>
    <xf numFmtId="165" fontId="12" fillId="4" borderId="0" xfId="0" applyNumberFormat="1"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165" fontId="12" fillId="0" borderId="3" xfId="0" applyNumberFormat="1" applyFont="1" applyFill="1" applyBorder="1" applyAlignment="1">
      <alignment horizontal="center" vertical="center" wrapText="1"/>
    </xf>
    <xf numFmtId="0" fontId="12" fillId="0" borderId="2" xfId="0" applyFont="1" applyFill="1" applyBorder="1" applyAlignment="1">
      <alignment horizontal="center" vertical="center"/>
    </xf>
    <xf numFmtId="0" fontId="12" fillId="0" borderId="11" xfId="0" applyFont="1" applyFill="1" applyBorder="1" applyAlignment="1">
      <alignment horizontal="center" vertical="center"/>
    </xf>
    <xf numFmtId="0" fontId="13" fillId="0" borderId="2" xfId="0" applyFont="1" applyFill="1" applyBorder="1" applyAlignment="1">
      <alignment horizontal="center" vertical="center"/>
    </xf>
    <xf numFmtId="0" fontId="8" fillId="0" borderId="0" xfId="0" applyFont="1" applyFill="1" applyBorder="1" applyAlignment="1">
      <alignment horizontal="center"/>
    </xf>
    <xf numFmtId="0" fontId="8" fillId="0" borderId="0" xfId="0" applyFont="1" applyFill="1" applyBorder="1"/>
    <xf numFmtId="164" fontId="8" fillId="0" borderId="0" xfId="0" applyNumberFormat="1" applyFont="1" applyFill="1" applyBorder="1"/>
    <xf numFmtId="165" fontId="7" fillId="4" borderId="0" xfId="0" applyNumberFormat="1" applyFont="1" applyFill="1"/>
    <xf numFmtId="4" fontId="7" fillId="4" borderId="0" xfId="0" applyNumberFormat="1" applyFont="1" applyFill="1"/>
    <xf numFmtId="4" fontId="7" fillId="4" borderId="0" xfId="0" applyNumberFormat="1" applyFont="1" applyFill="1" applyBorder="1"/>
    <xf numFmtId="164" fontId="8" fillId="0" borderId="15" xfId="0" applyNumberFormat="1" applyFont="1" applyFill="1" applyBorder="1"/>
    <xf numFmtId="0" fontId="8" fillId="0" borderId="16" xfId="0" applyFont="1" applyFill="1" applyBorder="1"/>
    <xf numFmtId="0" fontId="15" fillId="4" borderId="0" xfId="0" applyFont="1" applyFill="1"/>
    <xf numFmtId="0" fontId="7" fillId="0" borderId="0" xfId="0" applyFont="1" applyFill="1"/>
    <xf numFmtId="169" fontId="12" fillId="0" borderId="3" xfId="0" applyNumberFormat="1" applyFont="1" applyFill="1" applyBorder="1" applyAlignment="1">
      <alignment horizontal="center" vertical="center" wrapText="1"/>
    </xf>
    <xf numFmtId="168" fontId="12" fillId="0" borderId="3" xfId="0" applyNumberFormat="1" applyFont="1" applyFill="1" applyBorder="1" applyAlignment="1">
      <alignment horizontal="center" vertical="center" wrapText="1"/>
    </xf>
    <xf numFmtId="2" fontId="7" fillId="4" borderId="0" xfId="0" applyNumberFormat="1" applyFont="1" applyFill="1"/>
    <xf numFmtId="165" fontId="12" fillId="4" borderId="0" xfId="0" applyNumberFormat="1" applyFont="1" applyFill="1" applyBorder="1" applyAlignment="1">
      <alignment horizontal="center" vertical="center" wrapText="1"/>
    </xf>
    <xf numFmtId="0" fontId="12" fillId="0" borderId="9" xfId="0" applyFont="1" applyFill="1" applyBorder="1" applyAlignment="1">
      <alignment horizontal="center" vertical="center" wrapText="1"/>
    </xf>
    <xf numFmtId="165" fontId="12" fillId="0" borderId="9" xfId="0" applyNumberFormat="1" applyFont="1" applyFill="1" applyBorder="1" applyAlignment="1">
      <alignment horizontal="center" vertical="center" wrapText="1"/>
    </xf>
    <xf numFmtId="0" fontId="12" fillId="0" borderId="9"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9"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3" fillId="0" borderId="4" xfId="0" applyFont="1" applyFill="1" applyBorder="1" applyAlignment="1">
      <alignment horizontal="center" vertical="center"/>
    </xf>
    <xf numFmtId="0" fontId="13" fillId="0" borderId="6" xfId="0" applyFont="1" applyFill="1" applyBorder="1" applyAlignment="1">
      <alignment horizontal="center" vertical="center"/>
    </xf>
    <xf numFmtId="165" fontId="13" fillId="0" borderId="4" xfId="0" applyNumberFormat="1" applyFont="1" applyBorder="1" applyAlignment="1">
      <alignment horizontal="center" vertical="center" wrapText="1"/>
    </xf>
    <xf numFmtId="165" fontId="13" fillId="0" borderId="5" xfId="0" applyNumberFormat="1" applyFont="1" applyBorder="1" applyAlignment="1">
      <alignment horizontal="center" vertical="center" wrapText="1"/>
    </xf>
    <xf numFmtId="165" fontId="13" fillId="0" borderId="6"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2" xfId="0" applyFont="1" applyBorder="1" applyAlignment="1">
      <alignment horizontal="center" vertical="center" wrapText="1"/>
    </xf>
    <xf numFmtId="165" fontId="13" fillId="0" borderId="4" xfId="0" applyNumberFormat="1" applyFont="1" applyFill="1" applyBorder="1" applyAlignment="1">
      <alignment horizontal="center" vertical="center" wrapText="1"/>
    </xf>
    <xf numFmtId="165" fontId="13" fillId="0" borderId="5" xfId="0" applyNumberFormat="1" applyFont="1" applyFill="1" applyBorder="1" applyAlignment="1">
      <alignment horizontal="center" vertical="center" wrapText="1"/>
    </xf>
    <xf numFmtId="165" fontId="13" fillId="0" borderId="6" xfId="0" applyNumberFormat="1" applyFont="1" applyFill="1" applyBorder="1" applyAlignment="1">
      <alignment horizontal="center" vertical="center" wrapText="1"/>
    </xf>
    <xf numFmtId="169" fontId="12" fillId="0" borderId="9" xfId="0" applyNumberFormat="1" applyFont="1" applyFill="1" applyBorder="1" applyAlignment="1">
      <alignment horizontal="center" vertical="center" wrapText="1"/>
    </xf>
    <xf numFmtId="169" fontId="12" fillId="0" borderId="2" xfId="0" applyNumberFormat="1" applyFont="1" applyFill="1" applyBorder="1" applyAlignment="1">
      <alignment horizontal="center" vertical="center" wrapText="1"/>
    </xf>
    <xf numFmtId="167" fontId="12" fillId="0" borderId="9" xfId="0" applyNumberFormat="1" applyFont="1" applyFill="1" applyBorder="1" applyAlignment="1">
      <alignment horizontal="center" vertical="center" wrapText="1"/>
    </xf>
    <xf numFmtId="167" fontId="12" fillId="0" borderId="2" xfId="0" applyNumberFormat="1" applyFont="1" applyFill="1" applyBorder="1" applyAlignment="1">
      <alignment horizontal="center" vertical="center" wrapText="1"/>
    </xf>
    <xf numFmtId="165" fontId="12" fillId="0" borderId="9" xfId="0" applyNumberFormat="1" applyFont="1" applyFill="1" applyBorder="1" applyAlignment="1">
      <alignment horizontal="center" vertical="center" wrapText="1"/>
    </xf>
    <xf numFmtId="165" fontId="12" fillId="0" borderId="2" xfId="0" applyNumberFormat="1" applyFont="1" applyFill="1" applyBorder="1" applyAlignment="1">
      <alignment horizontal="center" vertical="center" wrapText="1"/>
    </xf>
    <xf numFmtId="0" fontId="14" fillId="4" borderId="4" xfId="0" applyFont="1" applyFill="1" applyBorder="1" applyAlignment="1">
      <alignment horizontal="center"/>
    </xf>
    <xf numFmtId="0" fontId="14" fillId="4" borderId="5" xfId="0" applyFont="1" applyFill="1" applyBorder="1" applyAlignment="1">
      <alignment horizontal="center"/>
    </xf>
    <xf numFmtId="0" fontId="14" fillId="4" borderId="6" xfId="0" applyFont="1" applyFill="1" applyBorder="1" applyAlignment="1">
      <alignment horizontal="center"/>
    </xf>
    <xf numFmtId="165" fontId="12" fillId="4" borderId="0" xfId="0" applyNumberFormat="1" applyFont="1" applyFill="1" applyBorder="1" applyAlignment="1">
      <alignment horizontal="center" vertical="center" wrapText="1"/>
    </xf>
    <xf numFmtId="165" fontId="12" fillId="0" borderId="9" xfId="0" applyNumberFormat="1" applyFont="1" applyBorder="1" applyAlignment="1">
      <alignment horizontal="center" vertical="center" wrapText="1"/>
    </xf>
    <xf numFmtId="165" fontId="12" fillId="0" borderId="11" xfId="0" applyNumberFormat="1" applyFont="1" applyBorder="1" applyAlignment="1">
      <alignment horizontal="center" vertical="center" wrapText="1"/>
    </xf>
    <xf numFmtId="165" fontId="12" fillId="0" borderId="2" xfId="0" applyNumberFormat="1" applyFont="1" applyBorder="1" applyAlignment="1">
      <alignment horizontal="center" vertical="center" wrapText="1"/>
    </xf>
    <xf numFmtId="165" fontId="12" fillId="0" borderId="11" xfId="0" applyNumberFormat="1" applyFont="1" applyFill="1" applyBorder="1" applyAlignment="1">
      <alignment horizontal="center" vertical="center" wrapText="1"/>
    </xf>
    <xf numFmtId="0" fontId="12" fillId="0" borderId="4" xfId="0" applyFont="1" applyBorder="1" applyAlignment="1">
      <alignment horizontal="center" vertical="center"/>
    </xf>
    <xf numFmtId="0" fontId="12" fillId="0" borderId="6" xfId="0" applyFont="1" applyBorder="1" applyAlignment="1">
      <alignment horizontal="center" vertical="center"/>
    </xf>
    <xf numFmtId="0" fontId="10" fillId="5" borderId="13" xfId="0" applyFont="1" applyFill="1" applyBorder="1" applyAlignment="1">
      <alignment horizontal="center" vertical="center" wrapText="1"/>
    </xf>
    <xf numFmtId="0" fontId="10" fillId="5" borderId="14" xfId="0" applyFont="1" applyFill="1" applyBorder="1" applyAlignment="1">
      <alignment horizontal="center" vertical="center" wrapText="1"/>
    </xf>
    <xf numFmtId="165" fontId="12" fillId="0" borderId="4" xfId="0" applyNumberFormat="1" applyFont="1" applyFill="1" applyBorder="1" applyAlignment="1">
      <alignment horizontal="right" vertical="center" wrapText="1"/>
    </xf>
    <xf numFmtId="165" fontId="12" fillId="0" borderId="5" xfId="0" applyNumberFormat="1" applyFont="1" applyFill="1" applyBorder="1" applyAlignment="1">
      <alignment horizontal="right" vertical="center" wrapText="1"/>
    </xf>
    <xf numFmtId="165" fontId="12" fillId="0" borderId="6" xfId="0" applyNumberFormat="1" applyFont="1" applyFill="1" applyBorder="1" applyAlignment="1">
      <alignment horizontal="right" vertical="center" wrapText="1"/>
    </xf>
    <xf numFmtId="165" fontId="12" fillId="0" borderId="4" xfId="0" applyNumberFormat="1" applyFont="1" applyBorder="1" applyAlignment="1">
      <alignment horizontal="right" vertical="center" wrapText="1"/>
    </xf>
    <xf numFmtId="165" fontId="12" fillId="0" borderId="6" xfId="0" applyNumberFormat="1" applyFont="1" applyBorder="1" applyAlignment="1">
      <alignment horizontal="right" vertical="center" wrapText="1"/>
    </xf>
    <xf numFmtId="0" fontId="10" fillId="5" borderId="10" xfId="0" applyFont="1" applyFill="1" applyBorder="1" applyAlignment="1">
      <alignment horizontal="center" vertical="center" wrapText="1"/>
    </xf>
    <xf numFmtId="0" fontId="10" fillId="5" borderId="3" xfId="0" applyFont="1" applyFill="1" applyBorder="1" applyAlignment="1">
      <alignment horizontal="center" vertical="center" wrapText="1"/>
    </xf>
  </cellXfs>
  <cellStyles count="4">
    <cellStyle name="Bueno" xfId="1" builtinId="26"/>
    <cellStyle name="Millares" xfId="2" builtinId="3"/>
    <cellStyle name="Normal" xfId="0" builtinId="0"/>
    <cellStyle name="Normal 2" xfId="3" xr:uid="{00000000-0005-0000-0000-000004000000}"/>
  </cellStyles>
  <dxfs count="0"/>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0</xdr:col>
      <xdr:colOff>246629</xdr:colOff>
      <xdr:row>2</xdr:row>
      <xdr:rowOff>179296</xdr:rowOff>
    </xdr:from>
    <xdr:ext cx="8895670" cy="2227932"/>
    <xdr:sp macro="" textlink="">
      <xdr:nvSpPr>
        <xdr:cNvPr id="2" name="Text Box 2">
          <a:extLst>
            <a:ext uri="{FF2B5EF4-FFF2-40B4-BE49-F238E27FC236}">
              <a16:creationId xmlns:a16="http://schemas.microsoft.com/office/drawing/2014/main" id="{F5FB84AC-9437-4F1B-8AB4-D0C5F60D1CAE}"/>
            </a:ext>
          </a:extLst>
        </xdr:cNvPr>
        <xdr:cNvSpPr txBox="1">
          <a:spLocks noChangeArrowheads="1"/>
        </xdr:cNvSpPr>
      </xdr:nvSpPr>
      <xdr:spPr bwMode="auto">
        <a:xfrm>
          <a:off x="246629" y="594932"/>
          <a:ext cx="8895670" cy="2227932"/>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algn="just"/>
          <a:r>
            <a:rPr lang="es-ES" sz="1000">
              <a:effectLst/>
              <a:latin typeface="Trebuchet MS" panose="020B0603020202020204" pitchFamily="34" charset="0"/>
              <a:ea typeface="+mn-ea"/>
              <a:cs typeface="+mn-cs"/>
            </a:rPr>
            <a:t>Don/Doña…….........................., con domicilio en............................., con NIF número ..............., enterado/a de las condiciones que se exigen para la adjudicación del </a:t>
          </a:r>
          <a:r>
            <a:rPr lang="es-ES" sz="1000" b="1">
              <a:solidFill>
                <a:srgbClr val="910048"/>
              </a:solidFill>
              <a:effectLst/>
              <a:latin typeface="Trebuchet MS" panose="020B0603020202020204" pitchFamily="34" charset="0"/>
              <a:ea typeface="+mn-ea"/>
              <a:cs typeface="+mn-cs"/>
            </a:rPr>
            <a:t>EXP. AÑO/LIC/XXXX: “</a:t>
          </a:r>
          <a:r>
            <a:rPr lang="es-ES" sz="1000" b="1" u="sng">
              <a:solidFill>
                <a:srgbClr val="910048"/>
              </a:solidFill>
              <a:effectLst/>
              <a:latin typeface="Trebuchet MS" panose="020B0603020202020204" pitchFamily="34" charset="0"/>
              <a:ea typeface="+mn-ea"/>
              <a:cs typeface="+mn-cs"/>
            </a:rPr>
            <a:t>SERVICIOS DE ASISTENCIA PROFESIONAL SANITARIA EN LA ESPECIALIDAD DE ANESTESOLOGIA Y REANIMACION PARA EL HOSPITAL EGARSAT MUTUA COLABORADORA CON LA SEGURIDAD SOCIAL Nº 276</a:t>
          </a:r>
          <a:r>
            <a:rPr lang="es-ES" sz="1000" b="1">
              <a:solidFill>
                <a:srgbClr val="910048"/>
              </a:solidFill>
              <a:effectLst/>
              <a:latin typeface="Trebuchet MS" panose="020B0603020202020204" pitchFamily="34" charset="0"/>
              <a:ea typeface="+mn-ea"/>
              <a:cs typeface="+mn-cs"/>
            </a:rPr>
            <a:t>”</a:t>
          </a:r>
          <a:r>
            <a:rPr lang="es-ES" sz="100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algn="just"/>
          <a:r>
            <a:rPr lang="es-ES" sz="1000">
              <a:effectLst/>
              <a:latin typeface="Trebuchet MS" panose="020B0603020202020204" pitchFamily="34" charset="0"/>
              <a:ea typeface="+mn-ea"/>
              <a:cs typeface="+mn-cs"/>
            </a:rPr>
            <a:t> </a:t>
          </a:r>
        </a:p>
        <a:p>
          <a:pPr algn="just"/>
          <a:r>
            <a:rPr lang="es-ES" sz="1000">
              <a:effectLst/>
              <a:latin typeface="Trebuchet MS" panose="020B0603020202020204" pitchFamily="34" charset="0"/>
              <a:ea typeface="+mn-ea"/>
              <a:cs typeface="+mn-cs"/>
            </a:rPr>
            <a:t>A los efectos de lo expresado en el párrafo anterior se compromete a ejecutar el contrato en base a los siguientes precios:   </a:t>
          </a:r>
        </a:p>
      </xdr:txBody>
    </xdr:sp>
    <xdr:clientData/>
  </xdr:oneCellAnchor>
  <xdr:oneCellAnchor>
    <xdr:from>
      <xdr:col>0</xdr:col>
      <xdr:colOff>148071</xdr:colOff>
      <xdr:row>34</xdr:row>
      <xdr:rowOff>174048</xdr:rowOff>
    </xdr:from>
    <xdr:ext cx="8895670" cy="1178502"/>
    <xdr:sp macro="" textlink="">
      <xdr:nvSpPr>
        <xdr:cNvPr id="3" name="Text Box 2">
          <a:extLst>
            <a:ext uri="{FF2B5EF4-FFF2-40B4-BE49-F238E27FC236}">
              <a16:creationId xmlns:a16="http://schemas.microsoft.com/office/drawing/2014/main" id="{D93B8918-C853-40C0-9629-0FF76951B2FA}"/>
            </a:ext>
          </a:extLst>
        </xdr:cNvPr>
        <xdr:cNvSpPr txBox="1">
          <a:spLocks noChangeArrowheads="1"/>
        </xdr:cNvSpPr>
      </xdr:nvSpPr>
      <xdr:spPr bwMode="auto">
        <a:xfrm>
          <a:off x="148071" y="8327448"/>
          <a:ext cx="8895670" cy="1178502"/>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fontAlgn="auto"/>
          <a:r>
            <a:rPr lang="es-ES" sz="1000">
              <a:effectLst/>
              <a:latin typeface="Trebuchet MS" panose="020B0603020202020204" pitchFamily="34" charset="0"/>
              <a:ea typeface="+mn-ea"/>
              <a:cs typeface="+mn-cs"/>
            </a:rPr>
            <a:t>*Se </a:t>
          </a:r>
          <a:r>
            <a:rPr lang="es-ES" sz="1000" u="none">
              <a:effectLst/>
              <a:latin typeface="Trebuchet MS" panose="020B0603020202020204" pitchFamily="34" charset="0"/>
              <a:ea typeface="+mn-ea"/>
              <a:cs typeface="+mn-cs"/>
            </a:rPr>
            <a:t>crea una </a:t>
          </a:r>
          <a:r>
            <a:rPr lang="es-ES" sz="1000" u="sng">
              <a:effectLst/>
              <a:latin typeface="Trebuchet MS" panose="020B0603020202020204" pitchFamily="34" charset="0"/>
              <a:ea typeface="+mn-ea"/>
              <a:cs typeface="+mn-cs"/>
            </a:rPr>
            <a:t>bolsa económica total para el quirófano de urgencias estimada</a:t>
          </a:r>
          <a:r>
            <a:rPr lang="es-ES" sz="1000" u="sng" baseline="0">
              <a:effectLst/>
              <a:latin typeface="Trebuchet MS" panose="020B0603020202020204" pitchFamily="34" charset="0"/>
              <a:ea typeface="+mn-ea"/>
              <a:cs typeface="+mn-cs"/>
            </a:rPr>
            <a:t> en</a:t>
          </a:r>
          <a:r>
            <a:rPr lang="es-ES" sz="1000" u="sng">
              <a:effectLst/>
              <a:latin typeface="Trebuchet MS" panose="020B0603020202020204" pitchFamily="34" charset="0"/>
              <a:ea typeface="+mn-ea"/>
              <a:cs typeface="+mn-cs"/>
            </a:rPr>
            <a:t> </a:t>
          </a:r>
          <a:r>
            <a:rPr lang="es-ES" sz="1000" b="1" u="sng">
              <a:effectLst/>
              <a:latin typeface="Trebuchet MS" panose="020B0603020202020204" pitchFamily="34" charset="0"/>
              <a:ea typeface="+mn-ea"/>
              <a:cs typeface="+mn-cs"/>
            </a:rPr>
            <a:t>10.000,00 euros anuales</a:t>
          </a:r>
          <a:r>
            <a:rPr lang="es-ES" sz="1000">
              <a:effectLst/>
              <a:latin typeface="Trebuchet MS" panose="020B0603020202020204" pitchFamily="34" charset="0"/>
              <a:ea typeface="+mn-ea"/>
              <a:cs typeface="+mn-cs"/>
            </a:rPr>
            <a:t>, tomando como referencia, según la cantidad estimada en este cuadro para el grupo quirúrgico más habitual. </a:t>
          </a:r>
        </a:p>
        <a:p>
          <a:endParaRPr lang="es-ES" sz="1000" u="none">
            <a:effectLst/>
            <a:latin typeface="Trebuchet MS" panose="020B0603020202020204" pitchFamily="34" charset="0"/>
            <a:ea typeface="+mn-ea"/>
            <a:cs typeface="+mn-cs"/>
          </a:endParaRPr>
        </a:p>
        <a:p>
          <a:r>
            <a:rPr lang="es-ES" sz="1000" u="none">
              <a:effectLst/>
              <a:latin typeface="Trebuchet MS" panose="020B0603020202020204" pitchFamily="34" charset="0"/>
              <a:ea typeface="+mn-ea"/>
              <a:cs typeface="+mn-cs"/>
            </a:rPr>
            <a:t>El importe de</a:t>
          </a:r>
          <a:r>
            <a:rPr lang="es-ES" sz="1000" u="none" baseline="0">
              <a:effectLst/>
              <a:latin typeface="Trebuchet MS" panose="020B0603020202020204" pitchFamily="34" charset="0"/>
              <a:ea typeface="+mn-ea"/>
              <a:cs typeface="+mn-cs"/>
            </a:rPr>
            <a:t> la bolsa económica total </a:t>
          </a:r>
          <a:r>
            <a:rPr lang="es-ES" sz="1000" u="none">
              <a:effectLst/>
              <a:latin typeface="Trebuchet MS" panose="020B0603020202020204" pitchFamily="34" charset="0"/>
              <a:ea typeface="+mn-ea"/>
              <a:cs typeface="+mn-cs"/>
            </a:rPr>
            <a:t>para el quirófano de urgencias </a:t>
          </a:r>
          <a:r>
            <a:rPr lang="es-ES" sz="1000" baseline="0">
              <a:effectLst/>
              <a:latin typeface="Trebuchet MS" panose="020B0603020202020204" pitchFamily="34" charset="0"/>
              <a:ea typeface="+mn-ea"/>
              <a:cs typeface="+mn-cs"/>
            </a:rPr>
            <a:t>debe sumarse al importe total anual ofertado.  </a:t>
          </a:r>
          <a:endParaRPr lang="es-ES" sz="1000">
            <a:effectLst/>
            <a:latin typeface="Trebuchet MS" panose="020B0603020202020204" pitchFamily="34" charset="0"/>
            <a:ea typeface="+mn-ea"/>
            <a:cs typeface="+mn-cs"/>
          </a:endParaRPr>
        </a:p>
      </xdr:txBody>
    </xdr:sp>
    <xdr:clientData/>
  </xdr:oneCellAnchor>
  <xdr:oneCellAnchor>
    <xdr:from>
      <xdr:col>1</xdr:col>
      <xdr:colOff>0</xdr:colOff>
      <xdr:row>74</xdr:row>
      <xdr:rowOff>121226</xdr:rowOff>
    </xdr:from>
    <xdr:ext cx="8895670" cy="1618122"/>
    <xdr:sp macro="" textlink="">
      <xdr:nvSpPr>
        <xdr:cNvPr id="4" name="Text Box 2">
          <a:extLst>
            <a:ext uri="{FF2B5EF4-FFF2-40B4-BE49-F238E27FC236}">
              <a16:creationId xmlns:a16="http://schemas.microsoft.com/office/drawing/2014/main" id="{5D0EEE5D-7424-43CB-9C35-5FB124229E0F}"/>
            </a:ext>
          </a:extLst>
        </xdr:cNvPr>
        <xdr:cNvSpPr txBox="1">
          <a:spLocks noChangeArrowheads="1"/>
        </xdr:cNvSpPr>
      </xdr:nvSpPr>
      <xdr:spPr bwMode="auto">
        <a:xfrm>
          <a:off x="248478" y="26807791"/>
          <a:ext cx="8895670" cy="1618122"/>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lvl="0" fontAlgn="auto"/>
          <a:r>
            <a:rPr lang="es-ES" sz="1000" i="1">
              <a:effectLst/>
              <a:latin typeface="Trebuchet MS" panose="020B0603020202020204" pitchFamily="34" charset="0"/>
              <a:ea typeface="+mn-ea"/>
              <a:cs typeface="+mn-cs"/>
            </a:rPr>
            <a:t>A los tratamientos del dolor realizados como complementos durante un acto quirúrgico, se les aplicará el 50% del importe ofertado (clínica del dolor/otros tratamientos).</a:t>
          </a:r>
        </a:p>
        <a:p>
          <a:pPr lvl="0" fontAlgn="auto"/>
          <a:endParaRPr lang="es-ES" sz="1000" i="1">
            <a:effectLst/>
            <a:latin typeface="Trebuchet MS" panose="020B0603020202020204" pitchFamily="34" charset="0"/>
            <a:ea typeface="+mn-ea"/>
            <a:cs typeface="+mn-cs"/>
          </a:endParaRPr>
        </a:p>
        <a:p>
          <a:pPr lvl="0" fontAlgn="auto"/>
          <a:r>
            <a:rPr lang="es-ES" sz="1000" i="1">
              <a:solidFill>
                <a:schemeClr val="tx1"/>
              </a:solidFill>
              <a:effectLst/>
              <a:latin typeface="Trebuchet MS" panose="020B0603020202020204" pitchFamily="34" charset="0"/>
              <a:ea typeface="+mn-ea"/>
              <a:cs typeface="+mn-cs"/>
            </a:rPr>
            <a:t>En el caso de realización de radiofrecuencia en donde se precise sedación se facturará el grupo anestésico que corresponda más los honorarios de la </a:t>
          </a:r>
          <a:r>
            <a:rPr lang="es-ES" sz="1100" i="1">
              <a:solidFill>
                <a:schemeClr val="tx1"/>
              </a:solidFill>
              <a:effectLst/>
              <a:latin typeface="+mn-lt"/>
              <a:ea typeface="+mn-ea"/>
              <a:cs typeface="+mn-cs"/>
            </a:rPr>
            <a:t>radiofrecuencia</a:t>
          </a:r>
          <a:endParaRPr lang="es-ES" sz="1000" i="1">
            <a:solidFill>
              <a:schemeClr val="tx1"/>
            </a:solidFill>
            <a:effectLst/>
            <a:latin typeface="Trebuchet MS" panose="020B0603020202020204" pitchFamily="34" charset="0"/>
            <a:ea typeface="+mn-ea"/>
            <a:cs typeface="+mn-cs"/>
          </a:endParaRPr>
        </a:p>
        <a:p>
          <a:pPr lvl="0" fontAlgn="auto"/>
          <a:endParaRPr lang="es-ES" sz="1000">
            <a:effectLst/>
            <a:latin typeface="Trebuchet MS" panose="020B0603020202020204" pitchFamily="34" charset="0"/>
            <a:ea typeface="+mn-ea"/>
            <a:cs typeface="+mn-cs"/>
          </a:endParaRPr>
        </a:p>
        <a:p>
          <a:pPr lvl="0" fontAlgn="auto"/>
          <a:r>
            <a:rPr lang="es-ES" sz="1000" i="1">
              <a:effectLst/>
              <a:latin typeface="Trebuchet MS" panose="020B0603020202020204" pitchFamily="34" charset="0"/>
              <a:ea typeface="+mn-ea"/>
              <a:cs typeface="+mn-cs"/>
            </a:rPr>
            <a:t>Los precios de clínica del dolor/otros tratamientos se contemplan como forfait (todo incluido).</a:t>
          </a:r>
          <a:endParaRPr lang="es-ES" sz="1000">
            <a:effectLst/>
            <a:latin typeface="Trebuchet MS" panose="020B0603020202020204" pitchFamily="34" charset="0"/>
            <a:ea typeface="+mn-ea"/>
            <a:cs typeface="+mn-cs"/>
          </a:endParaRPr>
        </a:p>
      </xdr:txBody>
    </xdr:sp>
    <xdr:clientData/>
  </xdr:oneCellAnchor>
  <xdr:oneCellAnchor>
    <xdr:from>
      <xdr:col>1</xdr:col>
      <xdr:colOff>17318</xdr:colOff>
      <xdr:row>94</xdr:row>
      <xdr:rowOff>103910</xdr:rowOff>
    </xdr:from>
    <xdr:ext cx="8895670" cy="1264226"/>
    <xdr:sp macro="" textlink="">
      <xdr:nvSpPr>
        <xdr:cNvPr id="5" name="Text Box 2">
          <a:extLst>
            <a:ext uri="{FF2B5EF4-FFF2-40B4-BE49-F238E27FC236}">
              <a16:creationId xmlns:a16="http://schemas.microsoft.com/office/drawing/2014/main" id="{17B55988-2922-4BCB-86DA-305BFFDDB6C6}"/>
            </a:ext>
          </a:extLst>
        </xdr:cNvPr>
        <xdr:cNvSpPr txBox="1">
          <a:spLocks noChangeArrowheads="1"/>
        </xdr:cNvSpPr>
      </xdr:nvSpPr>
      <xdr:spPr bwMode="auto">
        <a:xfrm>
          <a:off x="268432" y="30973569"/>
          <a:ext cx="8895670" cy="1264226"/>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r>
            <a:rPr lang="es-ES" sz="1000" b="1">
              <a:effectLst/>
              <a:latin typeface="Trebuchet MS" panose="020B0603020202020204" pitchFamily="34" charset="0"/>
              <a:ea typeface="+mn-ea"/>
              <a:cs typeface="+mn-cs"/>
            </a:rPr>
            <a:t>Importe total anual ofertado: ……………………..€</a:t>
          </a:r>
        </a:p>
        <a:p>
          <a:endParaRPr lang="es-ES" sz="1000" b="0" u="sng">
            <a:effectLst/>
            <a:latin typeface="Trebuchet MS" panose="020B0603020202020204" pitchFamily="34" charset="0"/>
            <a:ea typeface="+mn-ea"/>
            <a:cs typeface="+mn-cs"/>
          </a:endParaRPr>
        </a:p>
        <a:p>
          <a:r>
            <a:rPr lang="es-ES" sz="1000" b="0" i="1" u="sng">
              <a:effectLst/>
              <a:latin typeface="Trebuchet MS" panose="020B0603020202020204" pitchFamily="34" charset="0"/>
              <a:ea typeface="+mn-ea"/>
              <a:cs typeface="+mn-cs"/>
            </a:rPr>
            <a:t>El importe total anual ofertado</a:t>
          </a:r>
          <a:r>
            <a:rPr lang="es-ES" sz="1000" b="0" i="1" u="sng" baseline="0">
              <a:effectLst/>
              <a:latin typeface="Trebuchet MS" panose="020B0603020202020204" pitchFamily="34" charset="0"/>
              <a:ea typeface="+mn-ea"/>
              <a:cs typeface="+mn-cs"/>
            </a:rPr>
            <a:t> debe consistir en la suma de los tres precios totales, según desglose, y del importe de 10.000,00 euros de la bolsa económica de quirófano de urgencias</a:t>
          </a:r>
          <a:r>
            <a:rPr lang="es-ES" sz="1000" b="0" i="1" u="none" baseline="0">
              <a:effectLst/>
              <a:latin typeface="Trebuchet MS" panose="020B0603020202020204" pitchFamily="34" charset="0"/>
              <a:ea typeface="+mn-ea"/>
              <a:cs typeface="+mn-cs"/>
            </a:rPr>
            <a:t>. </a:t>
          </a:r>
          <a:r>
            <a:rPr lang="es-ES" sz="1000" b="0" i="1" u="none">
              <a:effectLst/>
              <a:latin typeface="Trebuchet MS" panose="020B0603020202020204" pitchFamily="34" charset="0"/>
              <a:ea typeface="+mn-ea"/>
              <a:cs typeface="+mn-cs"/>
            </a:rPr>
            <a:t> </a:t>
          </a:r>
        </a:p>
      </xdr:txBody>
    </xdr:sp>
    <xdr:clientData/>
  </xdr:oneCellAnchor>
  <xdr:oneCellAnchor>
    <xdr:from>
      <xdr:col>1</xdr:col>
      <xdr:colOff>0</xdr:colOff>
      <xdr:row>91</xdr:row>
      <xdr:rowOff>0</xdr:rowOff>
    </xdr:from>
    <xdr:ext cx="8895670" cy="502227"/>
    <xdr:sp macro="" textlink="">
      <xdr:nvSpPr>
        <xdr:cNvPr id="6" name="Text Box 2">
          <a:extLst>
            <a:ext uri="{FF2B5EF4-FFF2-40B4-BE49-F238E27FC236}">
              <a16:creationId xmlns:a16="http://schemas.microsoft.com/office/drawing/2014/main" id="{77B849FF-19DC-4C31-A06D-D4322A659A2C}"/>
            </a:ext>
          </a:extLst>
        </xdr:cNvPr>
        <xdr:cNvSpPr txBox="1">
          <a:spLocks noChangeArrowheads="1"/>
        </xdr:cNvSpPr>
      </xdr:nvSpPr>
      <xdr:spPr bwMode="auto">
        <a:xfrm>
          <a:off x="251114" y="30298159"/>
          <a:ext cx="8895670" cy="502227"/>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fontAlgn="auto"/>
          <a:r>
            <a:rPr lang="es-ES" sz="1000" i="1">
              <a:effectLst/>
              <a:latin typeface="Trebuchet MS" panose="020B0603020202020204" pitchFamily="34" charset="0"/>
              <a:ea typeface="+mn-ea"/>
              <a:cs typeface="+mn-cs"/>
            </a:rPr>
            <a:t>La compensación de la unidad de cuidados intermedios incluirá todos los procedimientos postquirúrgicos realizados al paciente.</a:t>
          </a:r>
          <a:endParaRPr lang="es-ES" sz="1000">
            <a:effectLst/>
            <a:latin typeface="Trebuchet MS" panose="020B0603020202020204" pitchFamily="34" charset="0"/>
            <a:ea typeface="+mn-ea"/>
            <a:cs typeface="+mn-cs"/>
          </a:endParaRPr>
        </a:p>
        <a:p>
          <a:endParaRPr lang="es-ES" sz="1000">
            <a:effectLst/>
            <a:latin typeface="Trebuchet MS" panose="020B0603020202020204" pitchFamily="34" charset="0"/>
            <a:ea typeface="+mn-ea"/>
            <a:cs typeface="+mn-cs"/>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stioSanitaria/Direcci&#243;n%20GS/General/LICITACIONS/LICITACIONES%20PENDIENTE%20DE%20PUBLICAR/LICITACIONES%20FINALIZADAS/HOSPITALARIA%20TRAUMATOLOGIA%20DEL%20DEPORTE/DOC2020093009365505_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Detalle Servicios Licitados"/>
      <sheetName val="Resumen Oferta"/>
      <sheetName val="OTROS servicios ofertados"/>
      <sheetName val="Hoja1"/>
    </sheetNames>
    <sheetDataSet>
      <sheetData sheetId="0"/>
      <sheetData sheetId="1"/>
      <sheetData sheetId="2"/>
      <sheetData sheetId="3"/>
      <sheetData sheetId="4">
        <row r="7">
          <cell r="C7">
            <v>166</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1CB64-2403-4FE2-B6FA-247DD9FA5CE5}">
  <sheetPr>
    <tabColor theme="6" tint="0.59999389629810485"/>
    <pageSetUpPr fitToPage="1"/>
  </sheetPr>
  <dimension ref="A1:W137"/>
  <sheetViews>
    <sheetView tabSelected="1" topLeftCell="A30" zoomScaleNormal="100" workbookViewId="0">
      <selection activeCell="L36" sqref="L36"/>
    </sheetView>
  </sheetViews>
  <sheetFormatPr baseColWidth="10" defaultRowHeight="15" x14ac:dyDescent="0.3"/>
  <cols>
    <col min="1" max="1" width="3.7109375" style="6" customWidth="1"/>
    <col min="2" max="2" width="26.85546875" style="2" customWidth="1"/>
    <col min="3" max="3" width="13.28515625" style="1" customWidth="1"/>
    <col min="4" max="4" width="35.85546875" style="1" customWidth="1"/>
    <col min="5" max="5" width="15.42578125" style="1" customWidth="1"/>
    <col min="6" max="6" width="13.140625" style="1" customWidth="1"/>
    <col min="7" max="7" width="19.7109375" style="1" customWidth="1"/>
    <col min="8" max="8" width="9.140625" style="1" customWidth="1"/>
    <col min="9" max="9" width="13.140625" style="6" bestFit="1" customWidth="1"/>
    <col min="10" max="15" width="11.42578125" style="6"/>
    <col min="16" max="16384" width="11.42578125" style="1"/>
  </cols>
  <sheetData>
    <row r="1" spans="1:8" s="6" customFormat="1" ht="15.75" thickBot="1" x14ac:dyDescent="0.35">
      <c r="A1" s="9"/>
      <c r="B1" s="9"/>
      <c r="C1" s="9"/>
      <c r="D1" s="8"/>
      <c r="E1" s="8"/>
      <c r="F1" s="8"/>
      <c r="G1" s="8"/>
    </row>
    <row r="2" spans="1:8" s="6" customFormat="1" ht="17.25" thickBot="1" x14ac:dyDescent="0.35">
      <c r="B2" s="91" t="s">
        <v>130</v>
      </c>
      <c r="C2" s="92"/>
      <c r="D2" s="92"/>
      <c r="E2" s="92"/>
      <c r="F2" s="92"/>
      <c r="G2" s="92"/>
      <c r="H2" s="93"/>
    </row>
    <row r="3" spans="1:8" s="6" customFormat="1" ht="15" customHeight="1" x14ac:dyDescent="0.3">
      <c r="B3" s="10"/>
      <c r="C3" s="11"/>
      <c r="D3" s="7"/>
      <c r="E3" s="11"/>
      <c r="F3" s="7"/>
      <c r="G3" s="11"/>
    </row>
    <row r="4" spans="1:8" s="6" customFormat="1" ht="15" customHeight="1" x14ac:dyDescent="0.3">
      <c r="B4" s="10"/>
      <c r="C4" s="11"/>
      <c r="D4" s="7"/>
      <c r="E4" s="11"/>
      <c r="F4" s="7"/>
      <c r="G4" s="11"/>
    </row>
    <row r="5" spans="1:8" s="6" customFormat="1" ht="15" customHeight="1" x14ac:dyDescent="0.3">
      <c r="B5" s="10"/>
      <c r="C5" s="11"/>
      <c r="D5" s="7"/>
      <c r="E5" s="11"/>
      <c r="F5" s="7"/>
      <c r="G5" s="11"/>
    </row>
    <row r="6" spans="1:8" s="6" customFormat="1" ht="15" customHeight="1" x14ac:dyDescent="0.3">
      <c r="B6" s="10"/>
      <c r="C6" s="11"/>
      <c r="D6" s="7"/>
      <c r="E6" s="11"/>
      <c r="F6" s="7"/>
      <c r="G6" s="11"/>
    </row>
    <row r="7" spans="1:8" s="6" customFormat="1" ht="15" customHeight="1" x14ac:dyDescent="0.3">
      <c r="B7" s="10"/>
      <c r="C7" s="11"/>
      <c r="D7" s="7"/>
      <c r="E7" s="11"/>
      <c r="F7" s="7"/>
      <c r="G7" s="11"/>
    </row>
    <row r="8" spans="1:8" s="6" customFormat="1" ht="15" customHeight="1" x14ac:dyDescent="0.3">
      <c r="B8" s="10"/>
      <c r="C8" s="11"/>
      <c r="D8" s="7"/>
      <c r="E8" s="11"/>
      <c r="F8" s="7"/>
      <c r="G8" s="11"/>
    </row>
    <row r="9" spans="1:8" s="6" customFormat="1" ht="15" customHeight="1" x14ac:dyDescent="0.3">
      <c r="B9" s="10"/>
      <c r="C9" s="11"/>
      <c r="D9" s="7"/>
      <c r="E9" s="11"/>
      <c r="F9" s="7"/>
      <c r="G9" s="11"/>
    </row>
    <row r="10" spans="1:8" s="6" customFormat="1" ht="15" customHeight="1" x14ac:dyDescent="0.3">
      <c r="B10" s="10"/>
      <c r="C10" s="11"/>
      <c r="D10" s="7"/>
      <c r="E10" s="11"/>
      <c r="F10" s="7"/>
      <c r="G10" s="11"/>
    </row>
    <row r="11" spans="1:8" s="6" customFormat="1" ht="15" customHeight="1" x14ac:dyDescent="0.3">
      <c r="B11" s="10"/>
      <c r="C11" s="11"/>
      <c r="D11" s="7"/>
      <c r="E11" s="11"/>
      <c r="F11" s="7"/>
      <c r="G11" s="11"/>
    </row>
    <row r="12" spans="1:8" s="6" customFormat="1" ht="15" customHeight="1" x14ac:dyDescent="0.3">
      <c r="B12" s="10"/>
      <c r="C12" s="11"/>
      <c r="D12" s="7"/>
      <c r="E12" s="11"/>
      <c r="F12" s="7"/>
      <c r="G12" s="11"/>
    </row>
    <row r="13" spans="1:8" s="6" customFormat="1" ht="15" customHeight="1" x14ac:dyDescent="0.3">
      <c r="B13" s="10"/>
      <c r="C13" s="11"/>
      <c r="D13" s="7"/>
      <c r="E13" s="11"/>
      <c r="F13" s="7"/>
      <c r="G13" s="11"/>
    </row>
    <row r="14" spans="1:8" s="6" customFormat="1" ht="15" customHeight="1" x14ac:dyDescent="0.3">
      <c r="B14" s="10"/>
      <c r="C14" s="11"/>
      <c r="D14" s="7"/>
      <c r="E14" s="11"/>
      <c r="F14" s="7"/>
      <c r="G14" s="11"/>
    </row>
    <row r="15" spans="1:8" s="6" customFormat="1" ht="15" customHeight="1" x14ac:dyDescent="0.3">
      <c r="B15" s="10"/>
      <c r="C15" s="11"/>
      <c r="D15" s="7"/>
      <c r="E15" s="11"/>
      <c r="F15" s="7"/>
      <c r="G15" s="11"/>
    </row>
    <row r="16" spans="1:8" s="6" customFormat="1" ht="15" customHeight="1" x14ac:dyDescent="0.3">
      <c r="B16" s="12"/>
      <c r="C16" s="13"/>
      <c r="D16" s="14"/>
      <c r="E16" s="13"/>
      <c r="F16" s="13"/>
      <c r="G16" s="15"/>
    </row>
    <row r="17" spans="2:23" s="6" customFormat="1" ht="15" customHeight="1" thickBot="1" x14ac:dyDescent="0.35">
      <c r="B17" s="10"/>
      <c r="C17" s="11"/>
      <c r="D17" s="7"/>
      <c r="E17" s="11"/>
      <c r="F17" s="7"/>
      <c r="G17" s="11"/>
    </row>
    <row r="18" spans="2:23" ht="72" customHeight="1" x14ac:dyDescent="0.3">
      <c r="B18" s="36" t="s">
        <v>71</v>
      </c>
      <c r="C18" s="36" t="s">
        <v>72</v>
      </c>
      <c r="D18" s="36" t="s">
        <v>73</v>
      </c>
      <c r="E18" s="32" t="s">
        <v>74</v>
      </c>
      <c r="F18" s="36" t="s">
        <v>75</v>
      </c>
      <c r="G18" s="33" t="s">
        <v>76</v>
      </c>
      <c r="H18" s="6"/>
      <c r="P18" s="6"/>
      <c r="Q18" s="6"/>
      <c r="R18" s="6"/>
      <c r="S18" s="6"/>
      <c r="T18" s="6"/>
      <c r="U18" s="6"/>
      <c r="V18" s="6"/>
      <c r="W18" s="6"/>
    </row>
    <row r="19" spans="2:23" ht="15" customHeight="1" thickBot="1" x14ac:dyDescent="0.35">
      <c r="B19" s="37"/>
      <c r="C19" s="37"/>
      <c r="D19" s="37" t="s">
        <v>77</v>
      </c>
      <c r="E19" s="34" t="s">
        <v>77</v>
      </c>
      <c r="F19" s="37" t="s">
        <v>77</v>
      </c>
      <c r="G19" s="35" t="s">
        <v>77</v>
      </c>
      <c r="H19" s="6"/>
      <c r="P19" s="6"/>
      <c r="Q19" s="6"/>
      <c r="R19" s="6"/>
      <c r="S19" s="6"/>
      <c r="T19" s="6"/>
      <c r="U19" s="6"/>
      <c r="V19" s="6"/>
      <c r="W19" s="6"/>
    </row>
    <row r="20" spans="2:23" ht="30" customHeight="1" thickBot="1" x14ac:dyDescent="0.35">
      <c r="B20" s="45" t="s">
        <v>78</v>
      </c>
      <c r="C20" s="46">
        <v>2500</v>
      </c>
      <c r="D20" s="47">
        <v>57.64</v>
      </c>
      <c r="E20" s="47">
        <f t="shared" ref="E20:E31" si="0">C20*D20</f>
        <v>144100</v>
      </c>
      <c r="F20" s="47"/>
      <c r="G20" s="30">
        <f>C20*F20</f>
        <v>0</v>
      </c>
      <c r="H20" s="6"/>
      <c r="I20" s="43"/>
      <c r="J20" s="14"/>
      <c r="P20" s="6"/>
      <c r="Q20" s="6"/>
      <c r="R20" s="6"/>
      <c r="S20" s="6"/>
      <c r="T20" s="6"/>
      <c r="U20" s="6"/>
      <c r="V20" s="6"/>
      <c r="W20" s="6"/>
    </row>
    <row r="21" spans="2:23" ht="30" customHeight="1" thickBot="1" x14ac:dyDescent="0.35">
      <c r="B21" s="45" t="s">
        <v>127</v>
      </c>
      <c r="C21" s="46">
        <v>5</v>
      </c>
      <c r="D21" s="47">
        <v>124.8</v>
      </c>
      <c r="E21" s="47">
        <f t="shared" si="0"/>
        <v>624</v>
      </c>
      <c r="F21" s="47"/>
      <c r="G21" s="30">
        <f t="shared" ref="G21:G33" si="1">C21*F21</f>
        <v>0</v>
      </c>
      <c r="H21" s="6"/>
      <c r="I21" s="43"/>
      <c r="J21" s="14"/>
      <c r="P21" s="6"/>
      <c r="Q21" s="6"/>
      <c r="R21" s="6"/>
      <c r="S21" s="6"/>
      <c r="T21" s="6"/>
      <c r="U21" s="6"/>
      <c r="V21" s="6"/>
      <c r="W21" s="6"/>
    </row>
    <row r="22" spans="2:23" ht="15" customHeight="1" thickBot="1" x14ac:dyDescent="0.35">
      <c r="B22" s="48" t="s">
        <v>79</v>
      </c>
      <c r="C22" s="46">
        <v>20</v>
      </c>
      <c r="D22" s="47">
        <v>141.69999999999999</v>
      </c>
      <c r="E22" s="47">
        <f t="shared" si="0"/>
        <v>2834</v>
      </c>
      <c r="F22" s="47"/>
      <c r="G22" s="30">
        <f t="shared" si="1"/>
        <v>0</v>
      </c>
      <c r="H22" s="6"/>
      <c r="I22" s="43"/>
      <c r="J22" s="14"/>
      <c r="P22" s="6"/>
      <c r="Q22" s="6"/>
      <c r="R22" s="6"/>
      <c r="S22" s="6"/>
      <c r="T22" s="6"/>
      <c r="U22" s="6"/>
      <c r="V22" s="6"/>
      <c r="W22" s="6"/>
    </row>
    <row r="23" spans="2:23" ht="15" customHeight="1" thickBot="1" x14ac:dyDescent="0.35">
      <c r="B23" s="48" t="s">
        <v>80</v>
      </c>
      <c r="C23" s="46">
        <v>300</v>
      </c>
      <c r="D23" s="47">
        <v>224.56</v>
      </c>
      <c r="E23" s="47">
        <f t="shared" si="0"/>
        <v>67368</v>
      </c>
      <c r="F23" s="47"/>
      <c r="G23" s="30">
        <f t="shared" si="1"/>
        <v>0</v>
      </c>
      <c r="H23" s="6"/>
      <c r="I23" s="43"/>
      <c r="J23" s="14"/>
      <c r="P23" s="6"/>
      <c r="Q23" s="6"/>
      <c r="R23" s="6"/>
      <c r="S23" s="6"/>
      <c r="T23" s="6"/>
      <c r="U23" s="6"/>
      <c r="V23" s="6"/>
      <c r="W23" s="6"/>
    </row>
    <row r="24" spans="2:23" ht="15" customHeight="1" thickBot="1" x14ac:dyDescent="0.35">
      <c r="B24" s="48" t="s">
        <v>81</v>
      </c>
      <c r="C24" s="46">
        <v>550</v>
      </c>
      <c r="D24" s="47">
        <v>264.18</v>
      </c>
      <c r="E24" s="47">
        <f t="shared" si="0"/>
        <v>145299</v>
      </c>
      <c r="F24" s="47"/>
      <c r="G24" s="30">
        <f t="shared" si="1"/>
        <v>0</v>
      </c>
      <c r="H24" s="6"/>
      <c r="I24" s="43"/>
      <c r="J24" s="14"/>
      <c r="P24" s="6"/>
      <c r="Q24" s="6"/>
      <c r="R24" s="6"/>
      <c r="S24" s="6"/>
      <c r="T24" s="6"/>
      <c r="U24" s="6"/>
      <c r="V24" s="6"/>
      <c r="W24" s="6"/>
    </row>
    <row r="25" spans="2:23" ht="15" customHeight="1" thickBot="1" x14ac:dyDescent="0.35">
      <c r="B25" s="48" t="s">
        <v>82</v>
      </c>
      <c r="C25" s="46">
        <v>600</v>
      </c>
      <c r="D25" s="47">
        <v>330.23</v>
      </c>
      <c r="E25" s="47">
        <f t="shared" si="0"/>
        <v>198138</v>
      </c>
      <c r="F25" s="47"/>
      <c r="G25" s="30">
        <f t="shared" si="1"/>
        <v>0</v>
      </c>
      <c r="H25" s="6"/>
      <c r="I25" s="43"/>
      <c r="J25" s="14"/>
      <c r="P25" s="6"/>
      <c r="Q25" s="6"/>
      <c r="R25" s="6"/>
      <c r="S25" s="6"/>
      <c r="T25" s="6"/>
      <c r="U25" s="6"/>
      <c r="V25" s="6"/>
      <c r="W25" s="6"/>
    </row>
    <row r="26" spans="2:23" ht="15" customHeight="1" thickBot="1" x14ac:dyDescent="0.35">
      <c r="B26" s="48" t="s">
        <v>83</v>
      </c>
      <c r="C26" s="46">
        <v>400</v>
      </c>
      <c r="D26" s="47">
        <v>369.87</v>
      </c>
      <c r="E26" s="47">
        <f t="shared" si="0"/>
        <v>147948</v>
      </c>
      <c r="F26" s="47"/>
      <c r="G26" s="30">
        <f t="shared" si="1"/>
        <v>0</v>
      </c>
      <c r="H26" s="6"/>
      <c r="I26" s="43"/>
      <c r="J26" s="14"/>
      <c r="P26" s="6"/>
      <c r="Q26" s="6"/>
      <c r="R26" s="6"/>
      <c r="S26" s="6"/>
      <c r="T26" s="6"/>
      <c r="U26" s="6"/>
      <c r="V26" s="6"/>
      <c r="W26" s="6"/>
    </row>
    <row r="27" spans="2:23" ht="15" customHeight="1" thickBot="1" x14ac:dyDescent="0.35">
      <c r="B27" s="48" t="s">
        <v>84</v>
      </c>
      <c r="C27" s="46">
        <v>300</v>
      </c>
      <c r="D27" s="47">
        <v>396.28</v>
      </c>
      <c r="E27" s="47">
        <f t="shared" si="0"/>
        <v>118883.99999999999</v>
      </c>
      <c r="F27" s="47"/>
      <c r="G27" s="30">
        <f t="shared" si="1"/>
        <v>0</v>
      </c>
      <c r="H27" s="6"/>
      <c r="I27" s="43"/>
      <c r="J27" s="14"/>
      <c r="P27" s="6"/>
      <c r="Q27" s="6"/>
      <c r="R27" s="6"/>
      <c r="S27" s="6"/>
      <c r="T27" s="6"/>
      <c r="U27" s="6"/>
      <c r="V27" s="6"/>
      <c r="W27" s="6"/>
    </row>
    <row r="28" spans="2:23" ht="15" customHeight="1" thickBot="1" x14ac:dyDescent="0.35">
      <c r="B28" s="48" t="s">
        <v>85</v>
      </c>
      <c r="C28" s="46">
        <v>280</v>
      </c>
      <c r="D28" s="47">
        <v>540.37</v>
      </c>
      <c r="E28" s="47">
        <f t="shared" si="0"/>
        <v>151303.6</v>
      </c>
      <c r="F28" s="47"/>
      <c r="G28" s="30">
        <f t="shared" si="1"/>
        <v>0</v>
      </c>
      <c r="H28" s="6"/>
      <c r="I28" s="43"/>
      <c r="J28" s="14"/>
      <c r="P28" s="6"/>
      <c r="Q28" s="6"/>
      <c r="R28" s="6"/>
      <c r="S28" s="6"/>
      <c r="T28" s="6"/>
      <c r="U28" s="6"/>
      <c r="V28" s="6"/>
      <c r="W28" s="6"/>
    </row>
    <row r="29" spans="2:23" ht="15" customHeight="1" thickBot="1" x14ac:dyDescent="0.35">
      <c r="B29" s="48" t="s">
        <v>86</v>
      </c>
      <c r="C29" s="46">
        <v>50</v>
      </c>
      <c r="D29" s="47">
        <v>540.37</v>
      </c>
      <c r="E29" s="47">
        <f t="shared" si="0"/>
        <v>27018.5</v>
      </c>
      <c r="F29" s="47"/>
      <c r="G29" s="30">
        <f t="shared" si="1"/>
        <v>0</v>
      </c>
      <c r="H29" s="6"/>
      <c r="I29" s="43"/>
      <c r="J29" s="14"/>
      <c r="P29" s="6"/>
      <c r="Q29" s="6"/>
      <c r="R29" s="6"/>
      <c r="S29" s="6"/>
      <c r="T29" s="6"/>
      <c r="U29" s="6"/>
      <c r="V29" s="6"/>
      <c r="W29" s="6"/>
    </row>
    <row r="30" spans="2:23" ht="30.75" thickBot="1" x14ac:dyDescent="0.35">
      <c r="B30" s="45" t="s">
        <v>128</v>
      </c>
      <c r="C30" s="46">
        <v>5</v>
      </c>
      <c r="D30" s="47">
        <v>192.13</v>
      </c>
      <c r="E30" s="47">
        <f t="shared" si="0"/>
        <v>960.65</v>
      </c>
      <c r="F30" s="47"/>
      <c r="G30" s="30">
        <f t="shared" si="1"/>
        <v>0</v>
      </c>
      <c r="H30" s="6"/>
      <c r="I30" s="43"/>
      <c r="J30" s="14"/>
      <c r="P30" s="6"/>
      <c r="Q30" s="6"/>
      <c r="R30" s="6"/>
      <c r="S30" s="6"/>
      <c r="T30" s="6"/>
      <c r="U30" s="6"/>
      <c r="V30" s="6"/>
      <c r="W30" s="6"/>
    </row>
    <row r="31" spans="2:23" ht="15" customHeight="1" thickBot="1" x14ac:dyDescent="0.35">
      <c r="B31" s="49" t="s">
        <v>87</v>
      </c>
      <c r="C31" s="65">
        <v>5</v>
      </c>
      <c r="D31" s="66">
        <v>72.05</v>
      </c>
      <c r="E31" s="66">
        <f t="shared" si="0"/>
        <v>360.25</v>
      </c>
      <c r="F31" s="66"/>
      <c r="G31" s="30">
        <f t="shared" si="1"/>
        <v>0</v>
      </c>
      <c r="H31" s="6"/>
      <c r="I31" s="64"/>
      <c r="J31" s="14"/>
      <c r="P31" s="6"/>
      <c r="Q31" s="6"/>
      <c r="R31" s="6"/>
      <c r="S31" s="6"/>
      <c r="T31" s="6"/>
      <c r="U31" s="6"/>
      <c r="V31" s="6"/>
      <c r="W31" s="6"/>
    </row>
    <row r="32" spans="2:23" s="6" customFormat="1" ht="27.75" customHeight="1" thickBot="1" x14ac:dyDescent="0.35">
      <c r="B32" s="48" t="s">
        <v>88</v>
      </c>
      <c r="C32" s="46">
        <v>1</v>
      </c>
      <c r="D32" s="47">
        <v>180.13</v>
      </c>
      <c r="E32" s="47">
        <f>C32*D32</f>
        <v>180.13</v>
      </c>
      <c r="F32" s="47"/>
      <c r="G32" s="30">
        <f t="shared" si="1"/>
        <v>0</v>
      </c>
      <c r="I32" s="43"/>
      <c r="J32" s="14"/>
    </row>
    <row r="33" spans="2:18" s="6" customFormat="1" ht="15.75" thickBot="1" x14ac:dyDescent="0.35">
      <c r="B33" s="48" t="s">
        <v>89</v>
      </c>
      <c r="C33" s="46">
        <v>25</v>
      </c>
      <c r="D33" s="47">
        <v>141.69999999999999</v>
      </c>
      <c r="E33" s="47">
        <f>C33*D33</f>
        <v>3542.4999999999995</v>
      </c>
      <c r="F33" s="47"/>
      <c r="G33" s="30">
        <f t="shared" si="1"/>
        <v>0</v>
      </c>
      <c r="I33" s="43"/>
      <c r="J33" s="14"/>
    </row>
    <row r="34" spans="2:18" s="6" customFormat="1" ht="27.75" customHeight="1" thickBot="1" x14ac:dyDescent="0.35">
      <c r="B34" s="50" t="s">
        <v>90</v>
      </c>
      <c r="C34" s="103">
        <f>SUM(E20:E33)</f>
        <v>1008560.63</v>
      </c>
      <c r="D34" s="104"/>
      <c r="E34" s="105"/>
      <c r="F34" s="106">
        <f>SUM(G20:G33)</f>
        <v>0</v>
      </c>
      <c r="G34" s="107"/>
      <c r="I34" s="14"/>
      <c r="J34" s="14"/>
    </row>
    <row r="35" spans="2:18" s="6" customFormat="1" x14ac:dyDescent="0.3">
      <c r="B35" s="51"/>
      <c r="C35" s="58"/>
      <c r="D35" s="58"/>
      <c r="E35" s="57"/>
      <c r="F35" s="23"/>
      <c r="G35" s="23"/>
    </row>
    <row r="36" spans="2:18" s="6" customFormat="1" x14ac:dyDescent="0.3">
      <c r="B36" s="51"/>
      <c r="C36" s="52"/>
      <c r="D36" s="52"/>
      <c r="E36" s="53"/>
      <c r="F36" s="23"/>
      <c r="G36" s="23"/>
    </row>
    <row r="37" spans="2:18" s="6" customFormat="1" x14ac:dyDescent="0.3">
      <c r="B37" s="21"/>
      <c r="C37" s="22"/>
      <c r="D37" s="22"/>
      <c r="E37" s="23"/>
      <c r="F37" s="23"/>
      <c r="G37" s="23"/>
    </row>
    <row r="38" spans="2:18" s="6" customFormat="1" x14ac:dyDescent="0.3">
      <c r="B38" s="21"/>
      <c r="C38" s="22"/>
      <c r="D38" s="22"/>
      <c r="E38" s="23"/>
      <c r="F38" s="23"/>
      <c r="G38" s="23"/>
      <c r="K38" s="60"/>
    </row>
    <row r="39" spans="2:18" s="6" customFormat="1" x14ac:dyDescent="0.3">
      <c r="B39" s="21"/>
      <c r="C39" s="22"/>
      <c r="D39" s="22"/>
      <c r="E39" s="23"/>
      <c r="F39" s="23"/>
      <c r="G39" s="23"/>
    </row>
    <row r="40" spans="2:18" s="6" customFormat="1" x14ac:dyDescent="0.3">
      <c r="B40" s="21"/>
      <c r="C40" s="22"/>
      <c r="D40" s="22"/>
      <c r="E40" s="23"/>
      <c r="F40" s="23"/>
      <c r="G40" s="23"/>
      <c r="K40" s="59"/>
      <c r="L40" s="59"/>
      <c r="M40" s="59"/>
      <c r="N40" s="59"/>
      <c r="O40" s="59"/>
      <c r="P40" s="59"/>
      <c r="Q40" s="59"/>
      <c r="R40" s="59"/>
    </row>
    <row r="41" spans="2:18" s="6" customFormat="1" ht="24.75" customHeight="1" x14ac:dyDescent="0.3">
      <c r="B41" s="21"/>
      <c r="C41" s="22"/>
      <c r="D41" s="22"/>
      <c r="E41" s="23"/>
      <c r="F41" s="23"/>
      <c r="G41" s="23"/>
      <c r="K41" s="59"/>
      <c r="L41" s="59"/>
      <c r="M41" s="59"/>
      <c r="N41" s="59"/>
      <c r="O41" s="59"/>
      <c r="P41" s="59"/>
      <c r="Q41" s="59"/>
      <c r="R41" s="59"/>
    </row>
    <row r="42" spans="2:18" s="6" customFormat="1" ht="15.75" thickBot="1" x14ac:dyDescent="0.35">
      <c r="B42" s="21"/>
      <c r="C42" s="22"/>
      <c r="D42" s="22"/>
      <c r="E42" s="23"/>
      <c r="F42" s="23"/>
      <c r="G42" s="23"/>
    </row>
    <row r="43" spans="2:18" s="6" customFormat="1" ht="44.25" customHeight="1" x14ac:dyDescent="0.3">
      <c r="B43" s="101" t="s">
        <v>91</v>
      </c>
      <c r="C43" s="108"/>
      <c r="D43" s="101" t="s">
        <v>72</v>
      </c>
      <c r="E43" s="101" t="s">
        <v>92</v>
      </c>
      <c r="F43" s="101" t="s">
        <v>74</v>
      </c>
      <c r="G43" s="101" t="s">
        <v>93</v>
      </c>
      <c r="H43" s="101" t="s">
        <v>94</v>
      </c>
    </row>
    <row r="44" spans="2:18" s="6" customFormat="1" ht="16.5" customHeight="1" thickBot="1" x14ac:dyDescent="0.35">
      <c r="B44" s="102"/>
      <c r="C44" s="109"/>
      <c r="D44" s="102"/>
      <c r="E44" s="102"/>
      <c r="F44" s="102" t="s">
        <v>77</v>
      </c>
      <c r="G44" s="102"/>
      <c r="H44" s="102"/>
      <c r="J44" s="14"/>
      <c r="K44" s="55"/>
    </row>
    <row r="45" spans="2:18" s="6" customFormat="1" ht="15.75" thickBot="1" x14ac:dyDescent="0.35">
      <c r="B45" s="99" t="s">
        <v>95</v>
      </c>
      <c r="C45" s="100"/>
      <c r="D45" s="46">
        <v>60</v>
      </c>
      <c r="E45" s="47">
        <v>120</v>
      </c>
      <c r="F45" s="47">
        <f>D45*E45</f>
        <v>7200</v>
      </c>
      <c r="G45" s="30"/>
      <c r="H45" s="30">
        <f>D45*G45</f>
        <v>0</v>
      </c>
      <c r="J45" s="43"/>
    </row>
    <row r="46" spans="2:18" s="6" customFormat="1" ht="15.75" thickBot="1" x14ac:dyDescent="0.35">
      <c r="B46" s="99" t="s">
        <v>96</v>
      </c>
      <c r="C46" s="100"/>
      <c r="D46" s="46">
        <v>100</v>
      </c>
      <c r="E46" s="47">
        <v>100</v>
      </c>
      <c r="F46" s="47">
        <f>D46*E46</f>
        <v>10000</v>
      </c>
      <c r="G46" s="30"/>
      <c r="H46" s="30">
        <f>D46*G46</f>
        <v>0</v>
      </c>
      <c r="J46" s="43"/>
    </row>
    <row r="47" spans="2:18" s="6" customFormat="1" ht="44.25" customHeight="1" x14ac:dyDescent="0.3">
      <c r="B47" s="67" t="s">
        <v>97</v>
      </c>
      <c r="C47" s="72" t="s">
        <v>98</v>
      </c>
      <c r="D47" s="72">
        <v>10</v>
      </c>
      <c r="E47" s="89">
        <v>120</v>
      </c>
      <c r="F47" s="89">
        <f>D47*E47</f>
        <v>1200</v>
      </c>
      <c r="G47" s="95"/>
      <c r="H47" s="95">
        <f>D47*G47</f>
        <v>0</v>
      </c>
      <c r="J47" s="94"/>
      <c r="K47" s="55"/>
    </row>
    <row r="48" spans="2:18" s="6" customFormat="1" ht="15.75" customHeight="1" x14ac:dyDescent="0.3">
      <c r="B48" s="68"/>
      <c r="C48" s="73"/>
      <c r="D48" s="73"/>
      <c r="E48" s="98"/>
      <c r="F48" s="98"/>
      <c r="G48" s="96"/>
      <c r="H48" s="96"/>
      <c r="J48" s="94"/>
    </row>
    <row r="49" spans="2:10" s="6" customFormat="1" ht="16.5" customHeight="1" thickBot="1" x14ac:dyDescent="0.35">
      <c r="B49" s="68"/>
      <c r="C49" s="74"/>
      <c r="D49" s="74"/>
      <c r="E49" s="90"/>
      <c r="F49" s="90"/>
      <c r="G49" s="97"/>
      <c r="H49" s="97"/>
      <c r="J49" s="94"/>
    </row>
    <row r="50" spans="2:10" s="6" customFormat="1" ht="60.75" thickBot="1" x14ac:dyDescent="0.35">
      <c r="B50" s="68"/>
      <c r="C50" s="46" t="s">
        <v>99</v>
      </c>
      <c r="D50" s="46">
        <v>20</v>
      </c>
      <c r="E50" s="47">
        <v>120</v>
      </c>
      <c r="F50" s="47">
        <f>D50*E50</f>
        <v>2400</v>
      </c>
      <c r="G50" s="30"/>
      <c r="H50" s="30">
        <f t="shared" ref="H50:H72" si="2">D50*G50</f>
        <v>0</v>
      </c>
      <c r="J50" s="43"/>
    </row>
    <row r="51" spans="2:10" s="6" customFormat="1" ht="30.75" thickBot="1" x14ac:dyDescent="0.35">
      <c r="B51" s="68"/>
      <c r="C51" s="46" t="s">
        <v>100</v>
      </c>
      <c r="D51" s="46">
        <v>6</v>
      </c>
      <c r="E51" s="47">
        <v>120</v>
      </c>
      <c r="F51" s="47">
        <f t="shared" ref="F51:F72" si="3">D51*E51</f>
        <v>720</v>
      </c>
      <c r="G51" s="30"/>
      <c r="H51" s="30">
        <f t="shared" si="2"/>
        <v>0</v>
      </c>
      <c r="J51" s="43"/>
    </row>
    <row r="52" spans="2:10" s="6" customFormat="1" ht="75.75" customHeight="1" thickBot="1" x14ac:dyDescent="0.35">
      <c r="B52" s="68"/>
      <c r="C52" s="46" t="s">
        <v>101</v>
      </c>
      <c r="D52" s="46">
        <v>2</v>
      </c>
      <c r="E52" s="47">
        <v>120</v>
      </c>
      <c r="F52" s="47">
        <f t="shared" si="3"/>
        <v>240</v>
      </c>
      <c r="G52" s="30"/>
      <c r="H52" s="30">
        <f t="shared" si="2"/>
        <v>0</v>
      </c>
      <c r="J52" s="43"/>
    </row>
    <row r="53" spans="2:10" s="6" customFormat="1" ht="45.75" thickBot="1" x14ac:dyDescent="0.35">
      <c r="B53" s="68"/>
      <c r="C53" s="46" t="s">
        <v>102</v>
      </c>
      <c r="D53" s="46">
        <v>10</v>
      </c>
      <c r="E53" s="47">
        <v>120</v>
      </c>
      <c r="F53" s="47">
        <f t="shared" si="3"/>
        <v>1200</v>
      </c>
      <c r="G53" s="30"/>
      <c r="H53" s="30">
        <f t="shared" si="2"/>
        <v>0</v>
      </c>
      <c r="J53" s="43"/>
    </row>
    <row r="54" spans="2:10" s="6" customFormat="1" ht="45.75" customHeight="1" thickBot="1" x14ac:dyDescent="0.35">
      <c r="B54" s="68"/>
      <c r="C54" s="46" t="s">
        <v>103</v>
      </c>
      <c r="D54" s="46">
        <v>4</v>
      </c>
      <c r="E54" s="47">
        <v>120</v>
      </c>
      <c r="F54" s="47">
        <f t="shared" si="3"/>
        <v>480</v>
      </c>
      <c r="G54" s="30"/>
      <c r="H54" s="30">
        <f t="shared" si="2"/>
        <v>0</v>
      </c>
      <c r="J54" s="43"/>
    </row>
    <row r="55" spans="2:10" s="6" customFormat="1" ht="45.75" customHeight="1" thickBot="1" x14ac:dyDescent="0.35">
      <c r="B55" s="68"/>
      <c r="C55" s="46" t="s">
        <v>104</v>
      </c>
      <c r="D55" s="46">
        <v>3</v>
      </c>
      <c r="E55" s="47">
        <v>120</v>
      </c>
      <c r="F55" s="47">
        <f t="shared" si="3"/>
        <v>360</v>
      </c>
      <c r="G55" s="30"/>
      <c r="H55" s="30">
        <f t="shared" si="2"/>
        <v>0</v>
      </c>
      <c r="J55" s="44"/>
    </row>
    <row r="56" spans="2:10" s="6" customFormat="1" ht="46.5" customHeight="1" thickBot="1" x14ac:dyDescent="0.35">
      <c r="B56" s="69"/>
      <c r="C56" s="46" t="s">
        <v>129</v>
      </c>
      <c r="D56" s="46">
        <v>10</v>
      </c>
      <c r="E56" s="47">
        <v>120</v>
      </c>
      <c r="F56" s="47">
        <f>E56*D56</f>
        <v>1200</v>
      </c>
      <c r="G56" s="30"/>
      <c r="H56" s="30">
        <f t="shared" si="2"/>
        <v>0</v>
      </c>
      <c r="J56" s="43"/>
    </row>
    <row r="57" spans="2:10" s="6" customFormat="1" ht="75.75" customHeight="1" thickBot="1" x14ac:dyDescent="0.35">
      <c r="B57" s="67" t="s">
        <v>105</v>
      </c>
      <c r="C57" s="46" t="s">
        <v>106</v>
      </c>
      <c r="D57" s="46">
        <v>3</v>
      </c>
      <c r="E57" s="47">
        <v>175</v>
      </c>
      <c r="F57" s="47">
        <f t="shared" si="3"/>
        <v>525</v>
      </c>
      <c r="G57" s="30"/>
      <c r="H57" s="30">
        <f t="shared" si="2"/>
        <v>0</v>
      </c>
      <c r="J57" s="43"/>
    </row>
    <row r="58" spans="2:10" s="6" customFormat="1" ht="75.75" customHeight="1" thickBot="1" x14ac:dyDescent="0.35">
      <c r="B58" s="68"/>
      <c r="C58" s="46" t="s">
        <v>107</v>
      </c>
      <c r="D58" s="46">
        <v>5</v>
      </c>
      <c r="E58" s="47">
        <v>175</v>
      </c>
      <c r="F58" s="47">
        <f t="shared" si="3"/>
        <v>875</v>
      </c>
      <c r="G58" s="30"/>
      <c r="H58" s="30">
        <f t="shared" si="2"/>
        <v>0</v>
      </c>
      <c r="J58" s="43"/>
    </row>
    <row r="59" spans="2:10" s="6" customFormat="1" ht="30.75" thickBot="1" x14ac:dyDescent="0.35">
      <c r="B59" s="68"/>
      <c r="C59" s="46" t="s">
        <v>108</v>
      </c>
      <c r="D59" s="46">
        <v>10</v>
      </c>
      <c r="E59" s="47">
        <v>175</v>
      </c>
      <c r="F59" s="47">
        <f t="shared" si="3"/>
        <v>1750</v>
      </c>
      <c r="G59" s="30"/>
      <c r="H59" s="30">
        <f t="shared" si="2"/>
        <v>0</v>
      </c>
      <c r="J59" s="43"/>
    </row>
    <row r="60" spans="2:10" s="6" customFormat="1" ht="45.75" customHeight="1" thickBot="1" x14ac:dyDescent="0.35">
      <c r="B60" s="68"/>
      <c r="C60" s="46" t="s">
        <v>109</v>
      </c>
      <c r="D60" s="46">
        <v>5</v>
      </c>
      <c r="E60" s="47">
        <v>175</v>
      </c>
      <c r="F60" s="47">
        <f t="shared" si="3"/>
        <v>875</v>
      </c>
      <c r="G60" s="30"/>
      <c r="H60" s="30">
        <f t="shared" si="2"/>
        <v>0</v>
      </c>
      <c r="J60" s="43"/>
    </row>
    <row r="61" spans="2:10" s="6" customFormat="1" ht="60.75" thickBot="1" x14ac:dyDescent="0.35">
      <c r="B61" s="68"/>
      <c r="C61" s="46" t="s">
        <v>110</v>
      </c>
      <c r="D61" s="46">
        <v>2</v>
      </c>
      <c r="E61" s="47">
        <v>175</v>
      </c>
      <c r="F61" s="47">
        <f t="shared" si="3"/>
        <v>350</v>
      </c>
      <c r="G61" s="30"/>
      <c r="H61" s="30">
        <f t="shared" si="2"/>
        <v>0</v>
      </c>
      <c r="J61" s="43"/>
    </row>
    <row r="62" spans="2:10" s="6" customFormat="1" ht="45.75" customHeight="1" thickBot="1" x14ac:dyDescent="0.35">
      <c r="B62" s="68"/>
      <c r="C62" s="46" t="s">
        <v>109</v>
      </c>
      <c r="D62" s="46">
        <v>4</v>
      </c>
      <c r="E62" s="47">
        <v>175</v>
      </c>
      <c r="F62" s="47">
        <f t="shared" si="3"/>
        <v>700</v>
      </c>
      <c r="G62" s="30"/>
      <c r="H62" s="30">
        <f t="shared" si="2"/>
        <v>0</v>
      </c>
      <c r="J62" s="43"/>
    </row>
    <row r="63" spans="2:10" s="6" customFormat="1" ht="45.75" customHeight="1" thickBot="1" x14ac:dyDescent="0.35">
      <c r="B63" s="68"/>
      <c r="C63" s="46" t="s">
        <v>111</v>
      </c>
      <c r="D63" s="46">
        <v>15</v>
      </c>
      <c r="E63" s="47">
        <v>175</v>
      </c>
      <c r="F63" s="47">
        <f t="shared" si="3"/>
        <v>2625</v>
      </c>
      <c r="G63" s="30"/>
      <c r="H63" s="30">
        <f t="shared" si="2"/>
        <v>0</v>
      </c>
      <c r="J63" s="43"/>
    </row>
    <row r="64" spans="2:10" s="6" customFormat="1" ht="30.75" thickBot="1" x14ac:dyDescent="0.35">
      <c r="B64" s="69"/>
      <c r="C64" s="46" t="s">
        <v>112</v>
      </c>
      <c r="D64" s="46">
        <v>2</v>
      </c>
      <c r="E64" s="47">
        <v>175</v>
      </c>
      <c r="F64" s="47">
        <f t="shared" si="3"/>
        <v>350</v>
      </c>
      <c r="G64" s="30"/>
      <c r="H64" s="30">
        <f t="shared" si="2"/>
        <v>0</v>
      </c>
      <c r="J64" s="43"/>
    </row>
    <row r="65" spans="2:10" s="6" customFormat="1" ht="120.75" customHeight="1" thickBot="1" x14ac:dyDescent="0.35">
      <c r="B65" s="67" t="s">
        <v>113</v>
      </c>
      <c r="C65" s="46" t="s">
        <v>115</v>
      </c>
      <c r="D65" s="46">
        <v>1</v>
      </c>
      <c r="E65" s="47">
        <v>275</v>
      </c>
      <c r="F65" s="47">
        <f t="shared" si="3"/>
        <v>275</v>
      </c>
      <c r="G65" s="30"/>
      <c r="H65" s="30">
        <f t="shared" si="2"/>
        <v>0</v>
      </c>
      <c r="J65" s="43"/>
    </row>
    <row r="66" spans="2:10" s="6" customFormat="1" ht="75.75" customHeight="1" thickBot="1" x14ac:dyDescent="0.35">
      <c r="B66" s="68"/>
      <c r="C66" s="46" t="s">
        <v>116</v>
      </c>
      <c r="D66" s="46">
        <v>1</v>
      </c>
      <c r="E66" s="47">
        <v>275</v>
      </c>
      <c r="F66" s="47">
        <f t="shared" si="3"/>
        <v>275</v>
      </c>
      <c r="G66" s="30"/>
      <c r="H66" s="30">
        <f t="shared" si="2"/>
        <v>0</v>
      </c>
      <c r="J66" s="43"/>
    </row>
    <row r="67" spans="2:10" s="6" customFormat="1" ht="60.75" customHeight="1" thickBot="1" x14ac:dyDescent="0.35">
      <c r="B67" s="68"/>
      <c r="C67" s="46" t="s">
        <v>117</v>
      </c>
      <c r="D67" s="46">
        <v>1</v>
      </c>
      <c r="E67" s="47">
        <v>275</v>
      </c>
      <c r="F67" s="47">
        <f t="shared" si="3"/>
        <v>275</v>
      </c>
      <c r="G67" s="30"/>
      <c r="H67" s="30">
        <f t="shared" si="2"/>
        <v>0</v>
      </c>
      <c r="J67" s="43"/>
    </row>
    <row r="68" spans="2:10" s="6" customFormat="1" ht="30.75" thickBot="1" x14ac:dyDescent="0.35">
      <c r="B68" s="69"/>
      <c r="C68" s="46" t="s">
        <v>118</v>
      </c>
      <c r="D68" s="46">
        <v>1</v>
      </c>
      <c r="E68" s="47">
        <v>275</v>
      </c>
      <c r="F68" s="47">
        <f t="shared" si="3"/>
        <v>275</v>
      </c>
      <c r="G68" s="30"/>
      <c r="H68" s="30">
        <f t="shared" si="2"/>
        <v>0</v>
      </c>
      <c r="J68" s="43"/>
    </row>
    <row r="69" spans="2:10" s="6" customFormat="1" ht="15.75" thickBot="1" x14ac:dyDescent="0.35">
      <c r="B69" s="70" t="s">
        <v>119</v>
      </c>
      <c r="C69" s="71"/>
      <c r="D69" s="46">
        <v>2</v>
      </c>
      <c r="E69" s="47">
        <v>479.43</v>
      </c>
      <c r="F69" s="47">
        <f t="shared" si="3"/>
        <v>958.86</v>
      </c>
      <c r="G69" s="30"/>
      <c r="H69" s="30">
        <f t="shared" si="2"/>
        <v>0</v>
      </c>
      <c r="J69" s="43"/>
    </row>
    <row r="70" spans="2:10" s="6" customFormat="1" ht="15.75" thickBot="1" x14ac:dyDescent="0.35">
      <c r="B70" s="70" t="s">
        <v>120</v>
      </c>
      <c r="C70" s="71"/>
      <c r="D70" s="46">
        <v>2</v>
      </c>
      <c r="E70" s="47">
        <v>360.25</v>
      </c>
      <c r="F70" s="47">
        <f t="shared" si="3"/>
        <v>720.5</v>
      </c>
      <c r="G70" s="30"/>
      <c r="H70" s="30">
        <f t="shared" si="2"/>
        <v>0</v>
      </c>
      <c r="J70" s="43"/>
    </row>
    <row r="71" spans="2:10" s="6" customFormat="1" ht="16.5" customHeight="1" thickBot="1" x14ac:dyDescent="0.35">
      <c r="B71" s="70" t="s">
        <v>114</v>
      </c>
      <c r="C71" s="71"/>
      <c r="D71" s="46">
        <v>1</v>
      </c>
      <c r="E71" s="47">
        <v>360.25</v>
      </c>
      <c r="F71" s="47">
        <f t="shared" si="3"/>
        <v>360.25</v>
      </c>
      <c r="G71" s="30"/>
      <c r="H71" s="30">
        <f t="shared" si="2"/>
        <v>0</v>
      </c>
      <c r="J71" s="43"/>
    </row>
    <row r="72" spans="2:10" s="6" customFormat="1" ht="15.75" thickBot="1" x14ac:dyDescent="0.35">
      <c r="B72" s="70" t="s">
        <v>121</v>
      </c>
      <c r="C72" s="71"/>
      <c r="D72" s="46">
        <v>12</v>
      </c>
      <c r="E72" s="47">
        <v>191.42</v>
      </c>
      <c r="F72" s="47">
        <f t="shared" si="3"/>
        <v>2297.04</v>
      </c>
      <c r="G72" s="30"/>
      <c r="H72" s="30">
        <f t="shared" si="2"/>
        <v>0</v>
      </c>
      <c r="J72" s="43"/>
    </row>
    <row r="73" spans="2:10" s="6" customFormat="1" ht="16.5" customHeight="1" thickBot="1" x14ac:dyDescent="0.35">
      <c r="B73" s="75" t="s">
        <v>90</v>
      </c>
      <c r="C73" s="76"/>
      <c r="D73" s="77">
        <f>SUM(F45:F72)</f>
        <v>38486.65</v>
      </c>
      <c r="E73" s="78"/>
      <c r="F73" s="79"/>
      <c r="G73" s="77">
        <f>SUM(H45:H72)</f>
        <v>0</v>
      </c>
      <c r="H73" s="79"/>
      <c r="J73" s="14"/>
    </row>
    <row r="74" spans="2:10" s="6" customFormat="1" x14ac:dyDescent="0.3">
      <c r="B74" s="21"/>
      <c r="C74" s="22"/>
      <c r="D74" s="22"/>
      <c r="E74" s="23"/>
      <c r="F74" s="23"/>
      <c r="G74" s="23"/>
    </row>
    <row r="75" spans="2:10" s="6" customFormat="1" x14ac:dyDescent="0.3">
      <c r="B75" s="21"/>
      <c r="C75" s="22"/>
      <c r="D75" s="22"/>
      <c r="E75" s="23"/>
      <c r="F75" s="23"/>
      <c r="G75" s="23"/>
    </row>
    <row r="76" spans="2:10" s="6" customFormat="1" x14ac:dyDescent="0.3">
      <c r="B76" s="21"/>
      <c r="C76" s="22"/>
      <c r="D76" s="22"/>
      <c r="E76" s="23"/>
      <c r="F76" s="23"/>
      <c r="G76" s="23"/>
    </row>
    <row r="77" spans="2:10" s="6" customFormat="1" x14ac:dyDescent="0.3">
      <c r="B77" s="21"/>
      <c r="C77" s="22"/>
      <c r="D77" s="22"/>
      <c r="E77" s="23"/>
      <c r="F77" s="23"/>
      <c r="G77" s="23"/>
    </row>
    <row r="78" spans="2:10" s="6" customFormat="1" x14ac:dyDescent="0.3">
      <c r="B78" s="21"/>
      <c r="C78" s="22"/>
      <c r="D78" s="22"/>
      <c r="E78" s="23"/>
      <c r="F78" s="23"/>
      <c r="G78" s="23"/>
    </row>
    <row r="79" spans="2:10" s="6" customFormat="1" x14ac:dyDescent="0.3">
      <c r="B79" s="21"/>
      <c r="C79" s="22"/>
      <c r="D79" s="22"/>
      <c r="E79" s="23"/>
      <c r="F79" s="23"/>
      <c r="G79" s="23"/>
    </row>
    <row r="80" spans="2:10" s="6" customFormat="1" x14ac:dyDescent="0.3">
      <c r="B80" s="21"/>
      <c r="C80" s="22"/>
      <c r="D80" s="22"/>
      <c r="E80" s="23"/>
      <c r="F80" s="23"/>
      <c r="G80" s="23"/>
    </row>
    <row r="81" spans="2:16" s="6" customFormat="1" x14ac:dyDescent="0.3">
      <c r="B81" s="21"/>
      <c r="C81" s="22"/>
      <c r="D81" s="22"/>
      <c r="E81" s="23"/>
      <c r="F81" s="23"/>
      <c r="G81" s="23"/>
    </row>
    <row r="82" spans="2:16" s="6" customFormat="1" x14ac:dyDescent="0.3">
      <c r="B82" s="21"/>
      <c r="C82" s="22"/>
      <c r="D82" s="22"/>
      <c r="E82" s="23"/>
      <c r="F82" s="23"/>
      <c r="G82" s="23"/>
    </row>
    <row r="83" spans="2:16" s="6" customFormat="1" x14ac:dyDescent="0.3">
      <c r="B83" s="21"/>
      <c r="C83" s="22"/>
      <c r="D83" s="22"/>
      <c r="E83" s="23"/>
      <c r="F83" s="23"/>
      <c r="G83" s="23"/>
    </row>
    <row r="84" spans="2:16" s="6" customFormat="1" ht="15.75" thickBot="1" x14ac:dyDescent="0.35">
      <c r="B84" s="21"/>
      <c r="C84" s="22"/>
      <c r="D84" s="22"/>
      <c r="E84" s="23"/>
      <c r="F84" s="23"/>
      <c r="G84" s="23"/>
    </row>
    <row r="85" spans="2:16" s="6" customFormat="1" ht="41.25" thickBot="1" x14ac:dyDescent="0.35">
      <c r="B85" s="38" t="s">
        <v>122</v>
      </c>
      <c r="C85" s="38" t="s">
        <v>72</v>
      </c>
      <c r="D85" s="38" t="s">
        <v>92</v>
      </c>
      <c r="E85" s="38" t="s">
        <v>123</v>
      </c>
      <c r="F85" s="38" t="s">
        <v>93</v>
      </c>
      <c r="G85" s="38" t="s">
        <v>124</v>
      </c>
    </row>
    <row r="86" spans="2:16" s="6" customFormat="1" ht="15.75" thickBot="1" x14ac:dyDescent="0.35">
      <c r="B86" s="28" t="s">
        <v>125</v>
      </c>
      <c r="C86" s="40">
        <v>52</v>
      </c>
      <c r="D86" s="39">
        <v>1123.2</v>
      </c>
      <c r="E86" s="30">
        <f>C86*D86</f>
        <v>58406.400000000001</v>
      </c>
      <c r="F86" s="29"/>
      <c r="G86" s="29">
        <f>C86*F86</f>
        <v>0</v>
      </c>
    </row>
    <row r="87" spans="2:16" s="6" customFormat="1" ht="29.25" customHeight="1" x14ac:dyDescent="0.3">
      <c r="B87" s="80" t="s">
        <v>126</v>
      </c>
      <c r="C87" s="85">
        <v>156</v>
      </c>
      <c r="D87" s="87">
        <v>112.32</v>
      </c>
      <c r="E87" s="89">
        <f>C87*D87</f>
        <v>17521.919999999998</v>
      </c>
      <c r="F87" s="80"/>
      <c r="G87" s="80">
        <f>C87*F87</f>
        <v>0</v>
      </c>
    </row>
    <row r="88" spans="2:16" s="6" customFormat="1" ht="16.5" customHeight="1" thickBot="1" x14ac:dyDescent="0.35">
      <c r="B88" s="81"/>
      <c r="C88" s="86"/>
      <c r="D88" s="88"/>
      <c r="E88" s="90"/>
      <c r="F88" s="81"/>
      <c r="G88" s="81"/>
    </row>
    <row r="89" spans="2:16" s="6" customFormat="1" ht="30.75" thickBot="1" x14ac:dyDescent="0.35">
      <c r="B89" s="28" t="s">
        <v>126</v>
      </c>
      <c r="C89" s="61">
        <v>26</v>
      </c>
      <c r="D89" s="62">
        <v>224.64</v>
      </c>
      <c r="E89" s="47">
        <f>C89*D89</f>
        <v>5840.6399999999994</v>
      </c>
      <c r="F89" s="29"/>
      <c r="G89" s="29">
        <f>C89*F89</f>
        <v>0</v>
      </c>
    </row>
    <row r="90" spans="2:16" s="6" customFormat="1" ht="15.75" customHeight="1" thickBot="1" x14ac:dyDescent="0.35">
      <c r="B90" s="31" t="s">
        <v>90</v>
      </c>
      <c r="C90" s="82">
        <f>SUM(E86:E89)</f>
        <v>81768.960000000006</v>
      </c>
      <c r="D90" s="83"/>
      <c r="E90" s="84"/>
      <c r="F90" s="77">
        <f>SUM(G86:G89)</f>
        <v>0</v>
      </c>
      <c r="G90" s="79"/>
    </row>
    <row r="91" spans="2:16" s="6" customFormat="1" x14ac:dyDescent="0.3">
      <c r="B91" s="21"/>
      <c r="C91" s="22"/>
      <c r="D91" s="22"/>
      <c r="E91" s="23"/>
      <c r="F91" s="23"/>
      <c r="G91" s="23"/>
    </row>
    <row r="92" spans="2:16" s="6" customFormat="1" x14ac:dyDescent="0.3">
      <c r="B92" s="21"/>
      <c r="C92" s="22"/>
      <c r="D92" s="22"/>
      <c r="E92" s="23"/>
      <c r="F92" s="23"/>
      <c r="G92" s="23"/>
    </row>
    <row r="93" spans="2:16" s="6" customFormat="1" x14ac:dyDescent="0.3">
      <c r="B93" s="21"/>
      <c r="C93" s="22"/>
      <c r="D93" s="22"/>
      <c r="E93" s="23"/>
      <c r="F93" s="23"/>
      <c r="G93" s="23"/>
    </row>
    <row r="94" spans="2:16" s="6" customFormat="1" x14ac:dyDescent="0.3">
      <c r="B94" s="21"/>
      <c r="C94" s="22"/>
      <c r="D94" s="22"/>
      <c r="E94" s="23"/>
      <c r="F94" s="23"/>
      <c r="G94" s="23"/>
      <c r="K94" s="60"/>
    </row>
    <row r="95" spans="2:16" s="6" customFormat="1" x14ac:dyDescent="0.3">
      <c r="B95" s="21"/>
      <c r="C95" s="22"/>
      <c r="D95" s="22"/>
      <c r="E95" s="23"/>
      <c r="F95" s="23"/>
      <c r="G95" s="23"/>
      <c r="K95" s="59"/>
      <c r="L95" s="59"/>
      <c r="M95" s="59"/>
      <c r="N95" s="59"/>
      <c r="O95" s="59"/>
      <c r="P95" s="59"/>
    </row>
    <row r="96" spans="2:16" s="6" customFormat="1" x14ac:dyDescent="0.3">
      <c r="B96" s="21"/>
      <c r="C96" s="22"/>
      <c r="D96" s="22"/>
      <c r="E96" s="23"/>
      <c r="F96" s="23"/>
      <c r="G96" s="23"/>
      <c r="K96" s="59"/>
      <c r="L96" s="59"/>
      <c r="M96" s="59"/>
      <c r="N96" s="59"/>
      <c r="O96" s="59"/>
      <c r="P96" s="59"/>
    </row>
    <row r="97" spans="2:8" s="6" customFormat="1" x14ac:dyDescent="0.3">
      <c r="B97" s="21"/>
      <c r="C97" s="22"/>
      <c r="D97" s="22"/>
      <c r="E97" s="23"/>
      <c r="F97" s="23"/>
      <c r="G97" s="23"/>
    </row>
    <row r="98" spans="2:8" s="6" customFormat="1" x14ac:dyDescent="0.3">
      <c r="B98" s="21"/>
      <c r="C98" s="22"/>
      <c r="D98" s="22"/>
      <c r="E98" s="23"/>
      <c r="F98" s="23"/>
      <c r="G98" s="23"/>
    </row>
    <row r="99" spans="2:8" s="6" customFormat="1" x14ac:dyDescent="0.3">
      <c r="B99" s="21"/>
      <c r="C99" s="22"/>
      <c r="D99" s="22"/>
      <c r="E99" s="23"/>
      <c r="F99" s="23"/>
      <c r="G99" s="23"/>
    </row>
    <row r="100" spans="2:8" s="6" customFormat="1" x14ac:dyDescent="0.3">
      <c r="B100" s="21"/>
      <c r="C100" s="22"/>
      <c r="D100" s="22"/>
      <c r="E100" s="23"/>
      <c r="F100" s="23"/>
      <c r="G100" s="23"/>
    </row>
    <row r="101" spans="2:8" s="6" customFormat="1" x14ac:dyDescent="0.3">
      <c r="B101" s="21"/>
      <c r="C101" s="22"/>
      <c r="D101" s="22"/>
      <c r="E101" s="23"/>
      <c r="F101" s="23"/>
      <c r="G101" s="23"/>
    </row>
    <row r="102" spans="2:8" s="6" customFormat="1" x14ac:dyDescent="0.3">
      <c r="B102" s="21"/>
      <c r="C102" s="22"/>
      <c r="D102" s="22"/>
      <c r="E102" s="23"/>
      <c r="F102" s="23"/>
      <c r="G102" s="23"/>
    </row>
    <row r="103" spans="2:8" s="6" customFormat="1" x14ac:dyDescent="0.3">
      <c r="B103" s="21"/>
      <c r="C103" s="22"/>
      <c r="D103" s="22"/>
      <c r="E103" s="23"/>
      <c r="F103" s="23"/>
      <c r="G103" s="23"/>
    </row>
    <row r="104" spans="2:8" s="6" customFormat="1" x14ac:dyDescent="0.3">
      <c r="B104" s="17" t="s">
        <v>131</v>
      </c>
      <c r="C104" s="9"/>
      <c r="E104" s="16"/>
    </row>
    <row r="105" spans="2:8" s="6" customFormat="1" x14ac:dyDescent="0.3">
      <c r="B105" s="9"/>
    </row>
    <row r="106" spans="2:8" s="6" customFormat="1" x14ac:dyDescent="0.3">
      <c r="B106" s="9"/>
    </row>
    <row r="107" spans="2:8" s="6" customFormat="1" ht="15" customHeight="1" x14ac:dyDescent="0.3">
      <c r="B107" s="9"/>
      <c r="C107" s="18"/>
    </row>
    <row r="108" spans="2:8" s="6" customFormat="1" ht="15" customHeight="1" x14ac:dyDescent="0.3">
      <c r="B108" s="19" t="s">
        <v>0</v>
      </c>
      <c r="C108" s="18"/>
      <c r="G108" s="55"/>
      <c r="H108" s="55"/>
    </row>
    <row r="109" spans="2:8" s="6" customFormat="1" ht="15" customHeight="1" x14ac:dyDescent="0.3">
      <c r="B109" s="18" t="s">
        <v>1</v>
      </c>
      <c r="H109" s="55"/>
    </row>
    <row r="110" spans="2:8" s="6" customFormat="1" x14ac:dyDescent="0.3">
      <c r="B110" s="9"/>
      <c r="H110" s="55"/>
    </row>
    <row r="111" spans="2:8" s="6" customFormat="1" x14ac:dyDescent="0.3">
      <c r="B111" s="9"/>
      <c r="F111" s="54"/>
      <c r="H111" s="55"/>
    </row>
    <row r="112" spans="2:8" s="6" customFormat="1" x14ac:dyDescent="0.3">
      <c r="B112" s="9"/>
      <c r="E112" s="42"/>
      <c r="F112" s="14"/>
      <c r="G112" s="14"/>
      <c r="H112" s="41"/>
    </row>
    <row r="113" spans="2:9" s="6" customFormat="1" x14ac:dyDescent="0.3">
      <c r="B113" s="9"/>
      <c r="E113" s="41"/>
      <c r="F113" s="14"/>
      <c r="G113" s="14"/>
      <c r="H113" s="41"/>
    </row>
    <row r="114" spans="2:9" s="6" customFormat="1" x14ac:dyDescent="0.3">
      <c r="B114" s="9"/>
      <c r="E114" s="41"/>
      <c r="F114" s="14"/>
      <c r="G114" s="14"/>
      <c r="H114" s="14"/>
    </row>
    <row r="115" spans="2:9" s="6" customFormat="1" x14ac:dyDescent="0.3">
      <c r="B115" s="9"/>
      <c r="E115" s="41"/>
      <c r="F115" s="56"/>
      <c r="G115" s="14"/>
      <c r="H115" s="56"/>
      <c r="I115" s="63"/>
    </row>
    <row r="116" spans="2:9" s="6" customFormat="1" x14ac:dyDescent="0.3">
      <c r="B116" s="9"/>
      <c r="D116" s="55"/>
      <c r="E116" s="41"/>
      <c r="F116" s="14"/>
      <c r="G116" s="14"/>
      <c r="H116" s="14"/>
      <c r="I116" s="63"/>
    </row>
    <row r="117" spans="2:9" s="6" customFormat="1" x14ac:dyDescent="0.3">
      <c r="B117" s="9"/>
      <c r="E117" s="41"/>
      <c r="F117" s="14"/>
      <c r="G117" s="14"/>
      <c r="H117" s="14"/>
      <c r="I117" s="63"/>
    </row>
    <row r="118" spans="2:9" s="6" customFormat="1" x14ac:dyDescent="0.3">
      <c r="B118" s="9"/>
      <c r="E118" s="41"/>
      <c r="F118" s="14"/>
      <c r="G118" s="14"/>
      <c r="H118" s="14"/>
    </row>
    <row r="119" spans="2:9" s="6" customFormat="1" x14ac:dyDescent="0.3">
      <c r="B119" s="9"/>
      <c r="E119" s="41"/>
      <c r="F119" s="14"/>
      <c r="G119" s="14"/>
      <c r="H119" s="14"/>
    </row>
    <row r="120" spans="2:9" s="6" customFormat="1" x14ac:dyDescent="0.3">
      <c r="B120" s="9"/>
      <c r="E120" s="41"/>
      <c r="F120" s="14"/>
      <c r="G120" s="14"/>
      <c r="H120" s="14"/>
    </row>
    <row r="121" spans="2:9" s="6" customFormat="1" x14ac:dyDescent="0.3">
      <c r="B121" s="9"/>
      <c r="E121" s="41"/>
      <c r="F121" s="14"/>
      <c r="G121" s="14"/>
      <c r="H121" s="14"/>
    </row>
    <row r="122" spans="2:9" s="6" customFormat="1" x14ac:dyDescent="0.3">
      <c r="B122" s="9"/>
      <c r="E122" s="41"/>
      <c r="F122" s="14"/>
      <c r="G122" s="14"/>
      <c r="H122" s="14"/>
    </row>
    <row r="123" spans="2:9" s="6" customFormat="1" x14ac:dyDescent="0.3">
      <c r="B123" s="9"/>
      <c r="E123" s="14"/>
      <c r="F123" s="14"/>
      <c r="G123" s="14"/>
      <c r="H123" s="14"/>
    </row>
    <row r="124" spans="2:9" s="6" customFormat="1" x14ac:dyDescent="0.3">
      <c r="B124" s="9"/>
      <c r="E124" s="14"/>
      <c r="F124" s="14"/>
      <c r="G124" s="14"/>
      <c r="H124" s="14"/>
    </row>
    <row r="125" spans="2:9" s="6" customFormat="1" x14ac:dyDescent="0.3">
      <c r="B125" s="9"/>
      <c r="E125" s="14"/>
      <c r="F125" s="14"/>
      <c r="G125" s="14"/>
      <c r="H125" s="14"/>
    </row>
    <row r="126" spans="2:9" s="6" customFormat="1" x14ac:dyDescent="0.3">
      <c r="B126" s="9"/>
      <c r="E126" s="14"/>
      <c r="F126" s="14"/>
      <c r="G126" s="14"/>
      <c r="H126" s="14"/>
    </row>
    <row r="127" spans="2:9" s="6" customFormat="1" x14ac:dyDescent="0.3">
      <c r="B127" s="9"/>
      <c r="E127" s="14"/>
      <c r="F127" s="14"/>
      <c r="G127" s="14"/>
      <c r="H127" s="14"/>
    </row>
    <row r="128" spans="2:9" s="6" customFormat="1" x14ac:dyDescent="0.3">
      <c r="B128" s="9"/>
      <c r="E128" s="14"/>
      <c r="F128" s="14"/>
      <c r="G128" s="14"/>
      <c r="H128" s="14"/>
    </row>
    <row r="129" spans="2:8" s="6" customFormat="1" x14ac:dyDescent="0.3">
      <c r="B129" s="9"/>
      <c r="E129" s="14"/>
      <c r="F129" s="14"/>
      <c r="G129" s="14"/>
      <c r="H129" s="14"/>
    </row>
    <row r="130" spans="2:8" s="6" customFormat="1" x14ac:dyDescent="0.3">
      <c r="B130" s="9"/>
      <c r="E130" s="14"/>
      <c r="F130" s="14"/>
      <c r="G130" s="14"/>
      <c r="H130" s="14"/>
    </row>
    <row r="131" spans="2:8" s="6" customFormat="1" x14ac:dyDescent="0.3">
      <c r="B131" s="9"/>
      <c r="E131" s="14"/>
      <c r="F131" s="14"/>
      <c r="G131" s="14"/>
      <c r="H131" s="14"/>
    </row>
    <row r="132" spans="2:8" s="6" customFormat="1" x14ac:dyDescent="0.3">
      <c r="B132" s="9"/>
      <c r="E132" s="14"/>
      <c r="F132" s="14"/>
      <c r="G132" s="14"/>
      <c r="H132" s="14"/>
    </row>
    <row r="133" spans="2:8" s="6" customFormat="1" x14ac:dyDescent="0.3">
      <c r="B133" s="9"/>
      <c r="E133" s="14"/>
      <c r="F133" s="14"/>
      <c r="G133" s="14"/>
      <c r="H133" s="14"/>
    </row>
    <row r="134" spans="2:8" x14ac:dyDescent="0.3">
      <c r="E134" s="14"/>
      <c r="F134" s="14"/>
      <c r="G134" s="14"/>
      <c r="H134" s="14"/>
    </row>
    <row r="135" spans="2:8" x14ac:dyDescent="0.3">
      <c r="E135" s="14"/>
      <c r="F135" s="14"/>
      <c r="G135" s="14"/>
      <c r="H135" s="14"/>
    </row>
    <row r="136" spans="2:8" x14ac:dyDescent="0.3">
      <c r="E136" s="14"/>
      <c r="F136" s="14"/>
      <c r="G136" s="14"/>
      <c r="H136" s="14"/>
    </row>
    <row r="137" spans="2:8" x14ac:dyDescent="0.3">
      <c r="E137" s="14"/>
      <c r="F137" s="14"/>
      <c r="G137" s="14"/>
    </row>
  </sheetData>
  <mergeCells count="36">
    <mergeCell ref="B2:H2"/>
    <mergeCell ref="J47:J49"/>
    <mergeCell ref="H47:H49"/>
    <mergeCell ref="G47:G49"/>
    <mergeCell ref="F47:F49"/>
    <mergeCell ref="E47:E49"/>
    <mergeCell ref="B46:C46"/>
    <mergeCell ref="B45:C45"/>
    <mergeCell ref="H43:H44"/>
    <mergeCell ref="F43:F44"/>
    <mergeCell ref="C34:E34"/>
    <mergeCell ref="F34:G34"/>
    <mergeCell ref="B43:C44"/>
    <mergeCell ref="D43:D44"/>
    <mergeCell ref="E43:E44"/>
    <mergeCell ref="G43:G44"/>
    <mergeCell ref="G87:G88"/>
    <mergeCell ref="C90:E90"/>
    <mergeCell ref="F90:G90"/>
    <mergeCell ref="B87:B88"/>
    <mergeCell ref="C87:C88"/>
    <mergeCell ref="D87:D88"/>
    <mergeCell ref="E87:E88"/>
    <mergeCell ref="F87:F88"/>
    <mergeCell ref="B73:C73"/>
    <mergeCell ref="D73:F73"/>
    <mergeCell ref="G73:H73"/>
    <mergeCell ref="B70:C70"/>
    <mergeCell ref="B72:C72"/>
    <mergeCell ref="B57:B64"/>
    <mergeCell ref="B65:B68"/>
    <mergeCell ref="B69:C69"/>
    <mergeCell ref="B71:C71"/>
    <mergeCell ref="D47:D49"/>
    <mergeCell ref="C47:C49"/>
    <mergeCell ref="B47:B56"/>
  </mergeCells>
  <pageMargins left="0.25" right="0.25" top="0.75" bottom="0.75" header="0.3" footer="0.3"/>
  <pageSetup paperSize="9" scale="3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EB298-8754-4AD5-B525-1C3ED4D579B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68263-7CFF-426A-8175-119BA4A9E5F8}">
  <dimension ref="A1:D12"/>
  <sheetViews>
    <sheetView workbookViewId="0">
      <selection activeCell="F26" sqref="F25:F26"/>
    </sheetView>
  </sheetViews>
  <sheetFormatPr baseColWidth="10" defaultRowHeight="15" x14ac:dyDescent="0.25"/>
  <sheetData>
    <row r="1" spans="1:4" x14ac:dyDescent="0.25">
      <c r="A1">
        <v>57527.079999999994</v>
      </c>
      <c r="B1">
        <v>10000</v>
      </c>
      <c r="C1">
        <f>A1-B1</f>
        <v>47527.079999999994</v>
      </c>
    </row>
    <row r="2" spans="1:4" x14ac:dyDescent="0.25">
      <c r="A2">
        <v>49527.079999999994</v>
      </c>
      <c r="B2">
        <v>2000</v>
      </c>
      <c r="C2">
        <f t="shared" ref="C2:C4" si="0">A2-B2</f>
        <v>47527.079999999994</v>
      </c>
    </row>
    <row r="3" spans="1:4" x14ac:dyDescent="0.25">
      <c r="A3">
        <v>49527.079999999994</v>
      </c>
      <c r="B3">
        <v>2000</v>
      </c>
      <c r="C3">
        <f t="shared" si="0"/>
        <v>47527.079999999994</v>
      </c>
    </row>
    <row r="4" spans="1:4" x14ac:dyDescent="0.25">
      <c r="A4">
        <f>SUM(A1:A3)</f>
        <v>156581.24</v>
      </c>
      <c r="B4">
        <f>SUM(B1:B3)</f>
        <v>14000</v>
      </c>
      <c r="C4">
        <f t="shared" si="0"/>
        <v>142581.24</v>
      </c>
    </row>
    <row r="7" spans="1:4" x14ac:dyDescent="0.25">
      <c r="A7">
        <v>47527.079999999994</v>
      </c>
      <c r="B7">
        <f>A7*20%</f>
        <v>9505.4159999999993</v>
      </c>
      <c r="C7">
        <f>A7*2+B7</f>
        <v>104559.57599999999</v>
      </c>
      <c r="D7">
        <f>C7/4</f>
        <v>26139.893999999997</v>
      </c>
    </row>
    <row r="8" spans="1:4" x14ac:dyDescent="0.25">
      <c r="A8">
        <v>47527.079999999994</v>
      </c>
      <c r="B8">
        <f t="shared" ref="B8:B12" si="1">A8*20%</f>
        <v>9505.4159999999993</v>
      </c>
      <c r="C8">
        <f t="shared" ref="C8:C12" si="2">A8*2+B8</f>
        <v>104559.57599999999</v>
      </c>
      <c r="D8">
        <f t="shared" ref="D8:D12" si="3">C8/4</f>
        <v>26139.893999999997</v>
      </c>
    </row>
    <row r="9" spans="1:4" x14ac:dyDescent="0.25">
      <c r="A9">
        <v>47527.079999999994</v>
      </c>
      <c r="B9">
        <f t="shared" si="1"/>
        <v>9505.4159999999993</v>
      </c>
      <c r="C9">
        <f t="shared" si="2"/>
        <v>104559.57599999999</v>
      </c>
      <c r="D9">
        <f t="shared" si="3"/>
        <v>26139.893999999997</v>
      </c>
    </row>
    <row r="10" spans="1:4" x14ac:dyDescent="0.25">
      <c r="A10">
        <v>10000</v>
      </c>
      <c r="B10">
        <f t="shared" si="1"/>
        <v>2000</v>
      </c>
      <c r="C10">
        <f>A10*2+B10</f>
        <v>22000</v>
      </c>
      <c r="D10">
        <f t="shared" si="3"/>
        <v>5500</v>
      </c>
    </row>
    <row r="11" spans="1:4" x14ac:dyDescent="0.25">
      <c r="A11">
        <v>2000</v>
      </c>
      <c r="B11">
        <f t="shared" si="1"/>
        <v>400</v>
      </c>
      <c r="C11">
        <f t="shared" si="2"/>
        <v>4400</v>
      </c>
      <c r="D11">
        <f t="shared" si="3"/>
        <v>1100</v>
      </c>
    </row>
    <row r="12" spans="1:4" x14ac:dyDescent="0.25">
      <c r="A12">
        <v>2000</v>
      </c>
      <c r="B12">
        <f t="shared" si="1"/>
        <v>400</v>
      </c>
      <c r="C12">
        <f t="shared" si="2"/>
        <v>4400</v>
      </c>
      <c r="D12">
        <f t="shared" si="3"/>
        <v>1100</v>
      </c>
    </row>
  </sheetData>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3923D-F097-458E-9969-B673D5EDBC8F}">
  <dimension ref="A2:C70"/>
  <sheetViews>
    <sheetView topLeftCell="A22" workbookViewId="0">
      <selection activeCell="I40" sqref="I40"/>
    </sheetView>
  </sheetViews>
  <sheetFormatPr baseColWidth="10" defaultRowHeight="15" x14ac:dyDescent="0.25"/>
  <cols>
    <col min="1" max="1" width="78" style="27" customWidth="1"/>
  </cols>
  <sheetData>
    <row r="2" spans="1:3" ht="15.75" x14ac:dyDescent="0.3">
      <c r="A2" s="24" t="s">
        <v>27</v>
      </c>
      <c r="B2" s="20">
        <v>275.63</v>
      </c>
      <c r="C2" s="5"/>
    </row>
    <row r="3" spans="1:3" ht="16.5" thickBot="1" x14ac:dyDescent="0.35">
      <c r="A3" s="25" t="s">
        <v>35</v>
      </c>
      <c r="B3" s="4">
        <v>89.25</v>
      </c>
      <c r="C3" s="3"/>
    </row>
    <row r="4" spans="1:3" ht="16.5" thickBot="1" x14ac:dyDescent="0.35">
      <c r="A4" s="24" t="s">
        <v>55</v>
      </c>
      <c r="B4" s="4">
        <v>115.5</v>
      </c>
      <c r="C4" s="3"/>
    </row>
    <row r="5" spans="1:3" ht="16.5" thickBot="1" x14ac:dyDescent="0.35">
      <c r="A5" s="24" t="s">
        <v>30</v>
      </c>
      <c r="B5" s="4">
        <v>199.5</v>
      </c>
      <c r="C5" s="3"/>
    </row>
    <row r="6" spans="1:3" ht="16.5" thickBot="1" x14ac:dyDescent="0.35">
      <c r="A6" s="24" t="s">
        <v>34</v>
      </c>
      <c r="B6" s="4">
        <v>89.25</v>
      </c>
      <c r="C6" s="3"/>
    </row>
    <row r="7" spans="1:3" ht="16.5" thickBot="1" x14ac:dyDescent="0.35">
      <c r="A7" s="24" t="s">
        <v>26</v>
      </c>
      <c r="B7" s="4">
        <v>351.75</v>
      </c>
      <c r="C7" s="3"/>
    </row>
    <row r="8" spans="1:3" ht="16.5" thickBot="1" x14ac:dyDescent="0.35">
      <c r="A8" s="24" t="s">
        <v>31</v>
      </c>
      <c r="B8" s="4">
        <v>262.5</v>
      </c>
      <c r="C8" s="3"/>
    </row>
    <row r="9" spans="1:3" ht="16.5" thickBot="1" x14ac:dyDescent="0.35">
      <c r="A9" s="26" t="s">
        <v>64</v>
      </c>
      <c r="B9" s="4">
        <v>31.43</v>
      </c>
      <c r="C9" s="3"/>
    </row>
    <row r="10" spans="1:3" ht="16.5" thickBot="1" x14ac:dyDescent="0.35">
      <c r="A10" s="24" t="s">
        <v>63</v>
      </c>
      <c r="B10" s="4">
        <v>157.5</v>
      </c>
      <c r="C10" s="3"/>
    </row>
    <row r="11" spans="1:3" ht="16.5" thickBot="1" x14ac:dyDescent="0.35">
      <c r="A11" s="24" t="s">
        <v>38</v>
      </c>
      <c r="B11" s="4">
        <v>157.5</v>
      </c>
      <c r="C11" s="3"/>
    </row>
    <row r="12" spans="1:3" ht="16.5" thickBot="1" x14ac:dyDescent="0.35">
      <c r="A12" s="24" t="s">
        <v>41</v>
      </c>
      <c r="B12" s="4">
        <v>315</v>
      </c>
      <c r="C12" s="3"/>
    </row>
    <row r="13" spans="1:3" ht="16.5" thickBot="1" x14ac:dyDescent="0.35">
      <c r="A13" s="24" t="s">
        <v>40</v>
      </c>
      <c r="B13" s="4">
        <v>315</v>
      </c>
      <c r="C13" s="3"/>
    </row>
    <row r="14" spans="1:3" ht="16.5" thickBot="1" x14ac:dyDescent="0.35">
      <c r="A14" s="24" t="s">
        <v>39</v>
      </c>
      <c r="B14" s="4">
        <v>157.5</v>
      </c>
      <c r="C14" s="3"/>
    </row>
    <row r="15" spans="1:3" ht="16.5" thickBot="1" x14ac:dyDescent="0.35">
      <c r="A15" s="26" t="s">
        <v>3</v>
      </c>
      <c r="B15" s="4">
        <v>42</v>
      </c>
      <c r="C15" s="3"/>
    </row>
    <row r="16" spans="1:3" ht="16.5" thickBot="1" x14ac:dyDescent="0.35">
      <c r="A16" s="24" t="s">
        <v>12</v>
      </c>
      <c r="B16" s="4">
        <v>210</v>
      </c>
      <c r="C16" s="3"/>
    </row>
    <row r="17" spans="1:3" ht="16.5" thickBot="1" x14ac:dyDescent="0.35">
      <c r="A17" s="24" t="s">
        <v>58</v>
      </c>
      <c r="B17" s="4">
        <v>21</v>
      </c>
      <c r="C17" s="3"/>
    </row>
    <row r="18" spans="1:3" ht="16.5" thickBot="1" x14ac:dyDescent="0.35">
      <c r="A18" s="24" t="s">
        <v>6</v>
      </c>
      <c r="B18" s="4">
        <v>21</v>
      </c>
      <c r="C18" s="3"/>
    </row>
    <row r="19" spans="1:3" ht="16.5" thickBot="1" x14ac:dyDescent="0.35">
      <c r="A19" s="24" t="s">
        <v>28</v>
      </c>
      <c r="B19" s="4">
        <v>275.63</v>
      </c>
      <c r="C19" s="3"/>
    </row>
    <row r="20" spans="1:3" ht="16.5" thickBot="1" x14ac:dyDescent="0.35">
      <c r="A20" s="26" t="s">
        <v>11</v>
      </c>
      <c r="B20" s="4">
        <v>105</v>
      </c>
      <c r="C20" s="3"/>
    </row>
    <row r="21" spans="1:3" ht="16.5" thickBot="1" x14ac:dyDescent="0.35">
      <c r="A21" s="24" t="s">
        <v>48</v>
      </c>
      <c r="B21" s="4">
        <v>100</v>
      </c>
      <c r="C21" s="3"/>
    </row>
    <row r="22" spans="1:3" ht="16.5" thickBot="1" x14ac:dyDescent="0.35">
      <c r="A22" s="24" t="s">
        <v>45</v>
      </c>
      <c r="B22" s="4">
        <v>21</v>
      </c>
      <c r="C22" s="3"/>
    </row>
    <row r="23" spans="1:3" ht="16.5" thickBot="1" x14ac:dyDescent="0.35">
      <c r="A23" s="24" t="s">
        <v>47</v>
      </c>
      <c r="B23" s="4">
        <v>52.5</v>
      </c>
      <c r="C23" s="3"/>
    </row>
    <row r="24" spans="1:3" ht="16.5" thickBot="1" x14ac:dyDescent="0.35">
      <c r="A24" s="26" t="s">
        <v>8</v>
      </c>
      <c r="B24" s="4">
        <v>101.96</v>
      </c>
      <c r="C24" s="3"/>
    </row>
    <row r="25" spans="1:3" ht="16.5" thickBot="1" x14ac:dyDescent="0.35">
      <c r="A25" s="24" t="s">
        <v>70</v>
      </c>
      <c r="B25" s="4">
        <v>146</v>
      </c>
      <c r="C25" s="3"/>
    </row>
    <row r="26" spans="1:3" ht="16.5" thickBot="1" x14ac:dyDescent="0.35">
      <c r="A26" s="24" t="s">
        <v>9</v>
      </c>
      <c r="B26" s="4">
        <v>21</v>
      </c>
      <c r="C26" s="3"/>
    </row>
    <row r="27" spans="1:3" ht="16.5" thickBot="1" x14ac:dyDescent="0.35">
      <c r="A27" s="26" t="s">
        <v>14</v>
      </c>
      <c r="B27" s="4">
        <v>106</v>
      </c>
      <c r="C27" s="3"/>
    </row>
    <row r="28" spans="1:3" ht="16.5" thickBot="1" x14ac:dyDescent="0.35">
      <c r="A28" s="24" t="s">
        <v>13</v>
      </c>
      <c r="B28" s="4">
        <v>94.5</v>
      </c>
      <c r="C28" s="3"/>
    </row>
    <row r="29" spans="1:3" ht="16.5" thickBot="1" x14ac:dyDescent="0.35">
      <c r="A29" s="24" t="s">
        <v>16</v>
      </c>
      <c r="B29" s="4">
        <v>36.75</v>
      </c>
      <c r="C29" s="3"/>
    </row>
    <row r="30" spans="1:3" ht="16.5" thickBot="1" x14ac:dyDescent="0.35">
      <c r="A30" s="26" t="s">
        <v>51</v>
      </c>
      <c r="B30" s="4">
        <v>52.5</v>
      </c>
      <c r="C30" s="3"/>
    </row>
    <row r="31" spans="1:3" ht="16.5" thickBot="1" x14ac:dyDescent="0.35">
      <c r="A31" s="24" t="s">
        <v>49</v>
      </c>
      <c r="B31" s="4">
        <v>126</v>
      </c>
      <c r="C31" s="3"/>
    </row>
    <row r="32" spans="1:3" ht="16.5" thickBot="1" x14ac:dyDescent="0.35">
      <c r="A32" s="26" t="s">
        <v>69</v>
      </c>
      <c r="B32" s="4">
        <v>94.5</v>
      </c>
      <c r="C32" s="3"/>
    </row>
    <row r="33" spans="1:3" ht="16.5" thickBot="1" x14ac:dyDescent="0.35">
      <c r="A33" s="24" t="s">
        <v>52</v>
      </c>
      <c r="B33" s="4">
        <v>30.16</v>
      </c>
      <c r="C33" s="3"/>
    </row>
    <row r="34" spans="1:3" ht="16.5" thickBot="1" x14ac:dyDescent="0.35">
      <c r="A34" s="26" t="s">
        <v>21</v>
      </c>
      <c r="B34" s="4">
        <v>189</v>
      </c>
      <c r="C34" s="3"/>
    </row>
    <row r="35" spans="1:3" ht="16.5" thickBot="1" x14ac:dyDescent="0.35">
      <c r="A35" s="24" t="s">
        <v>43</v>
      </c>
      <c r="B35" s="4">
        <v>63</v>
      </c>
      <c r="C35" s="3"/>
    </row>
    <row r="36" spans="1:3" ht="16.5" thickBot="1" x14ac:dyDescent="0.35">
      <c r="A36" s="26" t="s">
        <v>46</v>
      </c>
      <c r="B36" s="4">
        <v>89.25</v>
      </c>
      <c r="C36" s="3"/>
    </row>
    <row r="37" spans="1:3" ht="16.5" thickBot="1" x14ac:dyDescent="0.35">
      <c r="A37" s="24" t="s">
        <v>37</v>
      </c>
      <c r="B37" s="4">
        <v>31.5</v>
      </c>
      <c r="C37" s="3"/>
    </row>
    <row r="38" spans="1:3" ht="16.5" thickBot="1" x14ac:dyDescent="0.35">
      <c r="A38" s="24" t="s">
        <v>62</v>
      </c>
      <c r="B38" s="4">
        <v>63</v>
      </c>
      <c r="C38" s="3"/>
    </row>
    <row r="39" spans="1:3" ht="16.5" thickBot="1" x14ac:dyDescent="0.35">
      <c r="A39" s="26" t="s">
        <v>50</v>
      </c>
      <c r="B39" s="4">
        <v>63</v>
      </c>
      <c r="C39" s="3"/>
    </row>
    <row r="40" spans="1:3" ht="16.5" thickBot="1" x14ac:dyDescent="0.35">
      <c r="A40" s="26" t="s">
        <v>23</v>
      </c>
      <c r="B40" s="4">
        <v>135.94999999999999</v>
      </c>
      <c r="C40" s="3"/>
    </row>
    <row r="41" spans="1:3" ht="16.5" thickBot="1" x14ac:dyDescent="0.35">
      <c r="A41" s="26" t="s">
        <v>22</v>
      </c>
      <c r="B41" s="4">
        <v>101.96</v>
      </c>
      <c r="C41" s="3"/>
    </row>
    <row r="42" spans="1:3" ht="16.5" thickBot="1" x14ac:dyDescent="0.35">
      <c r="A42" s="26" t="s">
        <v>17</v>
      </c>
      <c r="B42" s="4">
        <v>33.6</v>
      </c>
      <c r="C42" s="3"/>
    </row>
    <row r="43" spans="1:3" ht="16.5" thickBot="1" x14ac:dyDescent="0.35">
      <c r="A43" s="24" t="s">
        <v>18</v>
      </c>
      <c r="B43" s="4">
        <v>84</v>
      </c>
      <c r="C43" s="3"/>
    </row>
    <row r="44" spans="1:3" ht="16.5" thickBot="1" x14ac:dyDescent="0.35">
      <c r="A44" s="24" t="s">
        <v>33</v>
      </c>
      <c r="B44" s="4">
        <v>63</v>
      </c>
      <c r="C44" s="3"/>
    </row>
    <row r="45" spans="1:3" ht="16.5" thickBot="1" x14ac:dyDescent="0.35">
      <c r="A45" s="24" t="s">
        <v>54</v>
      </c>
      <c r="B45" s="4">
        <v>21</v>
      </c>
      <c r="C45" s="3"/>
    </row>
    <row r="46" spans="1:3" ht="16.5" thickBot="1" x14ac:dyDescent="0.35">
      <c r="A46" s="24" t="s">
        <v>57</v>
      </c>
      <c r="B46" s="4">
        <v>36.75</v>
      </c>
      <c r="C46" s="3"/>
    </row>
    <row r="47" spans="1:3" ht="16.5" thickBot="1" x14ac:dyDescent="0.35">
      <c r="A47" s="26" t="s">
        <v>4</v>
      </c>
      <c r="B47" s="4">
        <v>630</v>
      </c>
      <c r="C47" s="3"/>
    </row>
    <row r="48" spans="1:3" ht="16.5" thickBot="1" x14ac:dyDescent="0.35">
      <c r="A48" s="24" t="s">
        <v>7</v>
      </c>
      <c r="B48" s="4">
        <v>89.25</v>
      </c>
      <c r="C48" s="3"/>
    </row>
    <row r="49" spans="1:3" ht="16.5" thickBot="1" x14ac:dyDescent="0.35">
      <c r="A49" s="24" t="s">
        <v>42</v>
      </c>
      <c r="B49" s="4">
        <v>315</v>
      </c>
      <c r="C49" s="3"/>
    </row>
    <row r="50" spans="1:3" ht="16.5" thickBot="1" x14ac:dyDescent="0.35">
      <c r="A50" s="26" t="s">
        <v>24</v>
      </c>
      <c r="B50" s="4">
        <v>140.19999999999999</v>
      </c>
      <c r="C50" s="3"/>
    </row>
    <row r="51" spans="1:3" ht="16.5" thickBot="1" x14ac:dyDescent="0.35">
      <c r="A51" s="26" t="s">
        <v>25</v>
      </c>
      <c r="B51" s="4">
        <v>140.19999999999999</v>
      </c>
      <c r="C51" s="3"/>
    </row>
    <row r="52" spans="1:3" ht="16.5" thickBot="1" x14ac:dyDescent="0.35">
      <c r="A52" s="24" t="s">
        <v>44</v>
      </c>
      <c r="B52" s="4">
        <v>42</v>
      </c>
      <c r="C52" s="3"/>
    </row>
    <row r="53" spans="1:3" ht="16.5" thickBot="1" x14ac:dyDescent="0.35">
      <c r="A53" s="24" t="s">
        <v>68</v>
      </c>
      <c r="B53" s="4">
        <v>73.5</v>
      </c>
      <c r="C53" s="3"/>
    </row>
    <row r="54" spans="1:3" ht="16.5" thickBot="1" x14ac:dyDescent="0.35">
      <c r="A54" s="24" t="s">
        <v>53</v>
      </c>
      <c r="B54" s="4">
        <v>26.25</v>
      </c>
      <c r="C54" s="3"/>
    </row>
    <row r="55" spans="1:3" ht="16.5" thickBot="1" x14ac:dyDescent="0.35">
      <c r="A55" s="26" t="s">
        <v>10</v>
      </c>
      <c r="B55" s="4">
        <v>63</v>
      </c>
      <c r="C55" s="3"/>
    </row>
    <row r="56" spans="1:3" ht="16.5" thickBot="1" x14ac:dyDescent="0.35">
      <c r="A56" s="24" t="s">
        <v>20</v>
      </c>
      <c r="B56" s="4">
        <v>115.5</v>
      </c>
      <c r="C56" s="3"/>
    </row>
    <row r="57" spans="1:3" ht="16.5" thickBot="1" x14ac:dyDescent="0.35">
      <c r="A57" s="24" t="s">
        <v>2</v>
      </c>
      <c r="B57" s="4">
        <v>52.5</v>
      </c>
      <c r="C57" s="3"/>
    </row>
    <row r="58" spans="1:3" ht="16.5" thickBot="1" x14ac:dyDescent="0.35">
      <c r="A58" s="26" t="s">
        <v>59</v>
      </c>
      <c r="B58" s="4">
        <v>52.5</v>
      </c>
      <c r="C58" s="3"/>
    </row>
    <row r="59" spans="1:3" ht="16.5" thickBot="1" x14ac:dyDescent="0.35">
      <c r="A59" s="26" t="s">
        <v>60</v>
      </c>
      <c r="B59" s="4">
        <v>36.75</v>
      </c>
      <c r="C59" s="3"/>
    </row>
    <row r="60" spans="1:3" ht="16.5" thickBot="1" x14ac:dyDescent="0.35">
      <c r="A60" s="24" t="s">
        <v>19</v>
      </c>
      <c r="B60" s="4">
        <v>15.75</v>
      </c>
      <c r="C60" s="3"/>
    </row>
    <row r="61" spans="1:3" ht="16.5" thickBot="1" x14ac:dyDescent="0.35">
      <c r="A61" s="24" t="s">
        <v>5</v>
      </c>
      <c r="B61" s="4">
        <v>341</v>
      </c>
      <c r="C61" s="3"/>
    </row>
    <row r="62" spans="1:3" ht="16.5" thickBot="1" x14ac:dyDescent="0.35">
      <c r="A62" s="24" t="s">
        <v>29</v>
      </c>
      <c r="B62" s="4">
        <v>147</v>
      </c>
      <c r="C62" s="3"/>
    </row>
    <row r="63" spans="1:3" ht="16.5" thickBot="1" x14ac:dyDescent="0.35">
      <c r="A63" s="24" t="s">
        <v>15</v>
      </c>
      <c r="B63" s="4">
        <v>178.5</v>
      </c>
      <c r="C63" s="3"/>
    </row>
    <row r="64" spans="1:3" ht="16.5" thickBot="1" x14ac:dyDescent="0.35">
      <c r="A64" s="24" t="s">
        <v>32</v>
      </c>
      <c r="B64" s="4">
        <v>178.5</v>
      </c>
      <c r="C64" s="3"/>
    </row>
    <row r="65" spans="1:3" ht="16.5" thickBot="1" x14ac:dyDescent="0.35">
      <c r="A65" s="24" t="s">
        <v>36</v>
      </c>
      <c r="B65" s="4">
        <v>31.5</v>
      </c>
      <c r="C65" s="3"/>
    </row>
    <row r="66" spans="1:3" ht="16.5" thickBot="1" x14ac:dyDescent="0.35">
      <c r="A66" s="24" t="s">
        <v>56</v>
      </c>
      <c r="B66" s="4">
        <v>42</v>
      </c>
      <c r="C66" s="3"/>
    </row>
    <row r="67" spans="1:3" ht="16.5" thickBot="1" x14ac:dyDescent="0.35">
      <c r="A67" s="26" t="s">
        <v>61</v>
      </c>
      <c r="B67" s="4">
        <v>36.75</v>
      </c>
      <c r="C67" s="3"/>
    </row>
    <row r="68" spans="1:3" ht="16.5" thickBot="1" x14ac:dyDescent="0.35">
      <c r="A68" s="26" t="s">
        <v>67</v>
      </c>
      <c r="B68" s="4">
        <v>57.75</v>
      </c>
      <c r="C68" s="3"/>
    </row>
    <row r="69" spans="1:3" ht="16.5" thickBot="1" x14ac:dyDescent="0.35">
      <c r="A69" s="26" t="s">
        <v>66</v>
      </c>
      <c r="B69" s="4">
        <v>57.75</v>
      </c>
      <c r="C69" s="3"/>
    </row>
    <row r="70" spans="1:3" ht="16.5" thickBot="1" x14ac:dyDescent="0.35">
      <c r="A70" s="24" t="s">
        <v>65</v>
      </c>
      <c r="B70" s="4">
        <v>125</v>
      </c>
      <c r="C70" s="3"/>
    </row>
  </sheetData>
  <sortState ref="A2:C71">
    <sortCondition ref="A2:A71"/>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Modelo Oferta económica</vt:lpstr>
      <vt:lpstr>Hoja3</vt: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dgonzalez</dc:creator>
  <cp:lastModifiedBy>Elisa Alonso Fernandez</cp:lastModifiedBy>
  <cp:lastPrinted>2025-04-01T08:45:09Z</cp:lastPrinted>
  <dcterms:created xsi:type="dcterms:W3CDTF">2018-01-16T14:07:36Z</dcterms:created>
  <dcterms:modified xsi:type="dcterms:W3CDTF">2026-03-17T16:49:00Z</dcterms:modified>
</cp:coreProperties>
</file>