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13_ncr:1_{A03D513B-2838-4520-95E2-141C71553603}" xr6:coauthVersionLast="36" xr6:coauthVersionMax="36" xr10:uidLastSave="{00000000-0000-0000-0000-000000000000}"/>
  <bookViews>
    <workbookView xWindow="240" yWindow="105" windowWidth="14805" windowHeight="8010" xr2:uid="{00000000-000D-0000-FFFF-FFFF00000000}"/>
  </bookViews>
  <sheets>
    <sheet name="Hoja1" sheetId="1" r:id="rId1"/>
  </sheets>
  <calcPr calcId="191029"/>
</workbook>
</file>

<file path=xl/calcChain.xml><?xml version="1.0" encoding="utf-8"?>
<calcChain xmlns="http://schemas.openxmlformats.org/spreadsheetml/2006/main">
  <c r="D41" i="1" l="1"/>
  <c r="D101" i="1"/>
  <c r="D106" i="1" l="1"/>
  <c r="D105" i="1"/>
  <c r="D104" i="1"/>
  <c r="D103" i="1"/>
  <c r="D102" i="1"/>
  <c r="D71" i="1"/>
  <c r="D70" i="1"/>
  <c r="D69" i="1"/>
  <c r="D68" i="1"/>
  <c r="D67" i="1"/>
  <c r="D66" i="1"/>
  <c r="B63" i="1"/>
  <c r="D37" i="1"/>
  <c r="D36" i="1"/>
  <c r="D30" i="1"/>
  <c r="D62" i="1" l="1"/>
  <c r="D57" i="1" l="1"/>
  <c r="D92" i="1" l="1"/>
  <c r="B98" i="1"/>
  <c r="B33" i="1"/>
  <c r="D61" i="1" l="1"/>
  <c r="D60" i="1"/>
  <c r="D59" i="1"/>
  <c r="D58" i="1"/>
  <c r="D32" i="1"/>
  <c r="D31" i="1"/>
  <c r="D63" i="1" l="1"/>
  <c r="D33" i="1"/>
  <c r="D38" i="1"/>
  <c r="B39" i="1" l="1"/>
  <c r="D72" i="1"/>
  <c r="B74" i="1" s="1"/>
  <c r="D107" i="1"/>
  <c r="D97" i="1"/>
  <c r="D96" i="1"/>
  <c r="D95" i="1"/>
  <c r="D94" i="1"/>
  <c r="D93" i="1"/>
  <c r="D74" i="1" l="1"/>
  <c r="D78" i="1" s="1"/>
  <c r="D98" i="1"/>
  <c r="B109" i="1" s="1"/>
  <c r="D39" i="1"/>
  <c r="D43" i="1" l="1"/>
  <c r="B122" i="1" s="1"/>
  <c r="B123" i="1"/>
  <c r="D109" i="1"/>
  <c r="D113" i="1" s="1"/>
  <c r="B124" i="1" s="1"/>
  <c r="B12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C34" authorId="0" shapeId="0" xr:uid="{00000000-0006-0000-0000-000001000000}">
      <text>
        <r>
          <rPr>
            <b/>
            <sz val="9"/>
            <color indexed="81"/>
            <rFont val="Tahoma"/>
            <family val="2"/>
          </rPr>
          <t>Autor:</t>
        </r>
        <r>
          <rPr>
            <sz val="9"/>
            <color indexed="81"/>
            <rFont val="Tahoma"/>
            <family val="2"/>
          </rPr>
          <t xml:space="preserve">
AGUSTIN, ESTE PRECIO DEBERIA SER TAMBIEN EN  CENTIMOS DE EUROS PARA PODER SUMARLO TODO, NO?</t>
        </r>
      </text>
    </comment>
    <comment ref="C64" authorId="0" shapeId="0" xr:uid="{00000000-0006-0000-0000-000003000000}">
      <text>
        <r>
          <rPr>
            <b/>
            <sz val="9"/>
            <color indexed="81"/>
            <rFont val="Tahoma"/>
            <family val="2"/>
          </rPr>
          <t>Autor:</t>
        </r>
        <r>
          <rPr>
            <sz val="9"/>
            <color indexed="81"/>
            <rFont val="Tahoma"/>
            <family val="2"/>
          </rPr>
          <t xml:space="preserve">
IDEM</t>
        </r>
      </text>
    </comment>
    <comment ref="C99" authorId="0" shapeId="0" xr:uid="{00000000-0006-0000-0000-000004000000}">
      <text>
        <r>
          <rPr>
            <b/>
            <sz val="9"/>
            <color indexed="81"/>
            <rFont val="Tahoma"/>
            <family val="2"/>
          </rPr>
          <t>Autor:</t>
        </r>
        <r>
          <rPr>
            <sz val="9"/>
            <color indexed="81"/>
            <rFont val="Tahoma"/>
            <family val="2"/>
          </rPr>
          <t xml:space="preserve">
IDEM</t>
        </r>
      </text>
    </comment>
  </commentList>
</comments>
</file>

<file path=xl/sharedStrings.xml><?xml version="1.0" encoding="utf-8"?>
<sst xmlns="http://schemas.openxmlformats.org/spreadsheetml/2006/main" count="137" uniqueCount="47">
  <si>
    <t xml:space="preserve">ANEXO Nº 2 </t>
  </si>
  <si>
    <t xml:space="preserve"> </t>
  </si>
  <si>
    <t>MODELO DE PROPOSICIÓN ECONÓMICA</t>
  </si>
  <si>
    <t>Concepto</t>
  </si>
  <si>
    <t>Importe total estimado termino de energia (SIN IVA)</t>
  </si>
  <si>
    <t>Potencia KW dia contratada</t>
  </si>
  <si>
    <t>Precio €/KW dia ofertado (SIN IVA)</t>
  </si>
  <si>
    <t>Importe total estimado termino de potencia (SIN IVA)</t>
  </si>
  <si>
    <t>Termino de potencia *</t>
  </si>
  <si>
    <t>Impuesto Especial de la Energia*</t>
  </si>
  <si>
    <t>Duracion del contrato (en dias)</t>
  </si>
  <si>
    <t>Precio cents € dia(SIN IVA)</t>
  </si>
  <si>
    <t>Alquiler de equipo de medida*</t>
  </si>
  <si>
    <t>*.- Precios según regulacion vigente</t>
  </si>
  <si>
    <t>P1</t>
  </si>
  <si>
    <t>P2</t>
  </si>
  <si>
    <t>P3</t>
  </si>
  <si>
    <t>Total termino de energia y tarifa de acceso</t>
  </si>
  <si>
    <t>Total termino de potencia</t>
  </si>
  <si>
    <t>TOTAL OFERTA LOTE 1 (IVA no incluido)</t>
  </si>
  <si>
    <t>P4</t>
  </si>
  <si>
    <t>P5</t>
  </si>
  <si>
    <t>P6</t>
  </si>
  <si>
    <t>MODELO DE PROPOSICIÓN ECONÓMICA. RESUMEN</t>
  </si>
  <si>
    <t>TARIFA DE DE ACCESO</t>
  </si>
  <si>
    <t>OFERTA PRESENTADA (IVA EXCLUIDO)</t>
  </si>
  <si>
    <t>TARIFA 2.0A</t>
  </si>
  <si>
    <t>OFERTA TOTAL PRESENTADA</t>
  </si>
  <si>
    <t>Firmado: D. /Doña ………………………………………………………………</t>
  </si>
  <si>
    <t>(Firma y sello del licitador o persona que lo representa)</t>
  </si>
  <si>
    <t>TOTAL OFERTA  (IVA no incluido)</t>
  </si>
  <si>
    <t>TOTAL IMPORTE OFERTADO TARIFA DE ACCESO 2.0TD (IVA no incluido)</t>
  </si>
  <si>
    <t>Termino de potencia</t>
  </si>
  <si>
    <t>PUNTA</t>
  </si>
  <si>
    <t>VALLE</t>
  </si>
  <si>
    <t>Precio €/KWh ofertado (SIN IVA)</t>
  </si>
  <si>
    <t>Precio € dia(SIN IVA)</t>
  </si>
  <si>
    <t>TARIFA DE ACCESO 6.1TD .- Puntos de suministro: 1</t>
  </si>
  <si>
    <t>Precio  €/KWh ofertado (SIN IVA)</t>
  </si>
  <si>
    <t>TARIFA 3.0TD</t>
  </si>
  <si>
    <t>TARIFA 6.1TD</t>
  </si>
  <si>
    <t>Duracion maxima del contrato:365 dias</t>
  </si>
  <si>
    <t>Consumo estimado KWh para 12 meses</t>
  </si>
  <si>
    <t>Termino de energia y tarifa de acceso*</t>
  </si>
  <si>
    <t>TARIFA DE ACCESO 2.0TD .- Puntos de suministro: 16</t>
  </si>
  <si>
    <t>TARIFA DE ACCESO 3.0TD .- Puntos de suministro: 26</t>
  </si>
  <si>
    <t>En ………………………………………………………………………...…...……………………, a ...….…...… de ….…………..………..………………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</si>
</sst>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7" formatCode="#,##0.00\ &quot;€&quot;;\-#,##0.00\ &quot;€&quot;"/>
    <numFmt numFmtId="44" formatCode="_-* #,##0.00\ &quot;€&quot;_-;\-* #,##0.00\ &quot;€&quot;_-;_-* &quot;-&quot;??\ &quot;€&quot;_-;_-@_-"/>
    <numFmt numFmtId="164" formatCode="#,##0.0000\ &quot;€&quot;;\-#,##0.0000\ &quot;€&quot;"/>
    <numFmt numFmtId="165" formatCode="#,##0.00\ &quot;€&quot;"/>
    <numFmt numFmtId="166" formatCode="#,##0.000000\ &quot;€&quot;;\-#,##0.000000\ &quot;€&quot;"/>
    <numFmt numFmtId="167" formatCode="0.00000000%"/>
    <numFmt numFmtId="168" formatCode="#,##0.00000000\ &quot;€&quot;"/>
    <numFmt numFmtId="169" formatCode="#,##0.000000\ &quot;€&quot;"/>
    <numFmt numFmtId="170" formatCode="_-[$€-2]\ * #,##0.00_-;\-[$€-2]\ * #,##0.00_-;_-[$€-2]\ * &quot;-&quot;??_-;_-@_-"/>
    <numFmt numFmtId="171" formatCode="0.00000"/>
    <numFmt numFmtId="172" formatCode="0.000000"/>
  </numFmts>
  <fonts count="16" x14ac:knownFonts="1">
    <font>
      <sz val="11"/>
      <color theme="1"/>
      <name val="Calibri"/>
      <family val="2"/>
      <scheme val="minor"/>
    </font>
    <font>
      <sz val="11"/>
      <color theme="1"/>
      <name val="Calibri"/>
      <family val="2"/>
      <scheme val="minor"/>
    </font>
    <font>
      <b/>
      <sz val="11"/>
      <color theme="1"/>
      <name val="Calibri"/>
      <family val="2"/>
      <scheme val="minor"/>
    </font>
    <font>
      <b/>
      <sz val="10"/>
      <name val="Trebuchet MS"/>
      <family val="2"/>
    </font>
    <font>
      <sz val="10"/>
      <color indexed="8"/>
      <name val="Trebuchet MS"/>
      <family val="2"/>
    </font>
    <font>
      <sz val="10"/>
      <name val="Trebuchet MS"/>
      <family val="2"/>
    </font>
    <font>
      <sz val="11"/>
      <color theme="1"/>
      <name val="Trebuchet MS"/>
      <family val="2"/>
    </font>
    <font>
      <b/>
      <sz val="10"/>
      <color indexed="16"/>
      <name val="Trebuchet MS"/>
      <family val="2"/>
    </font>
    <font>
      <b/>
      <sz val="11"/>
      <color theme="1"/>
      <name val="Trebuchet MS"/>
      <family val="2"/>
    </font>
    <font>
      <b/>
      <sz val="10"/>
      <color rgb="FFFFFFFF"/>
      <name val="Trebuchet MS"/>
      <family val="2"/>
    </font>
    <font>
      <b/>
      <sz val="10"/>
      <color theme="1"/>
      <name val="Trebuchet MS"/>
      <family val="2"/>
    </font>
    <font>
      <sz val="10"/>
      <color theme="1"/>
      <name val="Trebuchet MS"/>
      <family val="2"/>
    </font>
    <font>
      <b/>
      <sz val="8"/>
      <color rgb="FFFFFFFF"/>
      <name val="Trebuchet MS"/>
      <family val="2"/>
    </font>
    <font>
      <b/>
      <i/>
      <sz val="11"/>
      <color theme="1"/>
      <name val="Calibri"/>
      <family val="2"/>
      <scheme val="minor"/>
    </font>
    <font>
      <sz val="9"/>
      <color indexed="81"/>
      <name val="Tahoma"/>
      <family val="2"/>
    </font>
    <font>
      <b/>
      <sz val="9"/>
      <color indexed="81"/>
      <name val="Tahoma"/>
      <family val="2"/>
    </font>
  </fonts>
  <fills count="6">
    <fill>
      <patternFill patternType="none"/>
    </fill>
    <fill>
      <patternFill patternType="gray125"/>
    </fill>
    <fill>
      <patternFill patternType="solid">
        <fgColor theme="4" tint="0.79998168889431442"/>
        <bgColor theme="4" tint="0.79998168889431442"/>
      </patternFill>
    </fill>
    <fill>
      <patternFill patternType="solid">
        <fgColor rgb="FF990033"/>
        <bgColor indexed="64"/>
      </patternFill>
    </fill>
    <fill>
      <patternFill patternType="solid">
        <fgColor theme="4" tint="0.79998168889431442"/>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1" fillId="0" borderId="0"/>
  </cellStyleXfs>
  <cellXfs count="74">
    <xf numFmtId="0" fontId="0" fillId="0" borderId="0" xfId="0"/>
    <xf numFmtId="0" fontId="3" fillId="0" borderId="0" xfId="0" applyFont="1"/>
    <xf numFmtId="0" fontId="4" fillId="0" borderId="0" xfId="0" applyFont="1"/>
    <xf numFmtId="4" fontId="5" fillId="0" borderId="0" xfId="0" applyNumberFormat="1" applyFont="1" applyFill="1"/>
    <xf numFmtId="3" fontId="4" fillId="0" borderId="0" xfId="0" applyNumberFormat="1" applyFont="1"/>
    <xf numFmtId="0" fontId="6" fillId="0" borderId="0" xfId="0" applyFont="1"/>
    <xf numFmtId="0" fontId="5" fillId="0" borderId="0" xfId="0" applyFont="1"/>
    <xf numFmtId="0" fontId="7" fillId="0" borderId="0" xfId="0" applyFont="1" applyAlignment="1"/>
    <xf numFmtId="0" fontId="5" fillId="0" borderId="0" xfId="0" applyFont="1" applyFill="1"/>
    <xf numFmtId="0" fontId="7" fillId="0" borderId="0" xfId="0" applyFont="1" applyAlignment="1">
      <alignment horizontal="center"/>
    </xf>
    <xf numFmtId="0" fontId="8" fillId="2" borderId="1" xfId="0" applyFont="1" applyFill="1" applyBorder="1" applyAlignment="1">
      <alignment horizontal="center" vertical="center" wrapText="1"/>
    </xf>
    <xf numFmtId="1" fontId="9" fillId="3" borderId="1" xfId="2" applyNumberFormat="1" applyFont="1" applyFill="1" applyBorder="1" applyAlignment="1" applyProtection="1">
      <alignment horizontal="center" vertical="center" wrapText="1"/>
    </xf>
    <xf numFmtId="1" fontId="9" fillId="0" borderId="0" xfId="2" applyNumberFormat="1" applyFont="1" applyFill="1" applyBorder="1" applyAlignment="1" applyProtection="1">
      <alignment vertical="center" wrapText="1"/>
    </xf>
    <xf numFmtId="0" fontId="10" fillId="2" borderId="1" xfId="0" applyFont="1" applyFill="1" applyBorder="1" applyAlignment="1">
      <alignment horizontal="center" vertical="center" wrapText="1"/>
    </xf>
    <xf numFmtId="0" fontId="11" fillId="0" borderId="1" xfId="0" applyFont="1" applyBorder="1" applyAlignment="1">
      <alignment horizontal="center"/>
    </xf>
    <xf numFmtId="4" fontId="11" fillId="0" borderId="1" xfId="0" applyNumberFormat="1" applyFont="1" applyFill="1" applyBorder="1"/>
    <xf numFmtId="164" fontId="11" fillId="0" borderId="1" xfId="1" applyNumberFormat="1" applyFont="1" applyFill="1" applyBorder="1"/>
    <xf numFmtId="165" fontId="11" fillId="0" borderId="1" xfId="1" applyNumberFormat="1" applyFont="1" applyBorder="1"/>
    <xf numFmtId="0" fontId="10" fillId="4" borderId="1" xfId="0" applyFont="1" applyFill="1" applyBorder="1" applyAlignment="1">
      <alignment horizontal="center" vertical="center" wrapText="1"/>
    </xf>
    <xf numFmtId="3" fontId="10" fillId="4" borderId="1" xfId="0" applyNumberFormat="1" applyFont="1" applyFill="1" applyBorder="1" applyAlignment="1">
      <alignment horizontal="center" vertical="center"/>
    </xf>
    <xf numFmtId="0" fontId="10" fillId="4" borderId="1" xfId="0" applyFont="1" applyFill="1" applyBorder="1" applyAlignment="1">
      <alignment horizontal="center"/>
    </xf>
    <xf numFmtId="0" fontId="10" fillId="4" borderId="1" xfId="0" applyFont="1" applyFill="1" applyBorder="1" applyAlignment="1"/>
    <xf numFmtId="165" fontId="10" fillId="4" borderId="1" xfId="1" applyNumberFormat="1" applyFont="1" applyFill="1" applyBorder="1"/>
    <xf numFmtId="165" fontId="11" fillId="0" borderId="1" xfId="0" applyNumberFormat="1" applyFont="1" applyBorder="1" applyAlignment="1"/>
    <xf numFmtId="167" fontId="11" fillId="0" borderId="1" xfId="0" applyNumberFormat="1" applyFont="1" applyBorder="1" applyAlignment="1"/>
    <xf numFmtId="7" fontId="11" fillId="0" borderId="2" xfId="1" applyNumberFormat="1" applyFont="1" applyBorder="1"/>
    <xf numFmtId="0" fontId="6" fillId="4" borderId="1" xfId="0" applyFont="1" applyFill="1" applyBorder="1" applyAlignment="1">
      <alignment horizontal="center"/>
    </xf>
    <xf numFmtId="0" fontId="11" fillId="4" borderId="1" xfId="0" applyFont="1" applyFill="1" applyBorder="1" applyAlignment="1">
      <alignment horizontal="center"/>
    </xf>
    <xf numFmtId="0" fontId="11" fillId="0" borderId="1" xfId="0" applyFont="1" applyBorder="1"/>
    <xf numFmtId="165" fontId="11" fillId="0" borderId="1" xfId="0" applyNumberFormat="1" applyFont="1" applyBorder="1"/>
    <xf numFmtId="0" fontId="6" fillId="0" borderId="0" xfId="0" applyFont="1" applyFill="1"/>
    <xf numFmtId="165" fontId="12" fillId="3" borderId="0" xfId="2" applyNumberFormat="1" applyFont="1" applyFill="1" applyBorder="1" applyAlignment="1" applyProtection="1">
      <alignment vertical="center" wrapText="1"/>
    </xf>
    <xf numFmtId="0" fontId="13" fillId="0" borderId="0" xfId="0" applyFont="1" applyBorder="1" applyAlignment="1">
      <alignment horizontal="center" vertical="center"/>
    </xf>
    <xf numFmtId="0" fontId="10" fillId="4" borderId="1" xfId="0" applyFont="1" applyFill="1" applyBorder="1" applyAlignment="1">
      <alignment horizontal="center" vertical="center"/>
    </xf>
    <xf numFmtId="0" fontId="8" fillId="0" borderId="0" xfId="0" applyFont="1" applyFill="1" applyBorder="1" applyAlignment="1">
      <alignment horizontal="center" vertical="center" wrapText="1"/>
    </xf>
    <xf numFmtId="44" fontId="0" fillId="0" borderId="0" xfId="0" applyNumberFormat="1"/>
    <xf numFmtId="0" fontId="10" fillId="0" borderId="1" xfId="0" applyFont="1" applyBorder="1" applyAlignment="1">
      <alignment horizontal="center"/>
    </xf>
    <xf numFmtId="7" fontId="11" fillId="0" borderId="1" xfId="1" applyNumberFormat="1" applyFont="1" applyFill="1" applyBorder="1"/>
    <xf numFmtId="3" fontId="0" fillId="0" borderId="0" xfId="0" applyNumberFormat="1"/>
    <xf numFmtId="0" fontId="11" fillId="0" borderId="1" xfId="0" applyFont="1" applyBorder="1" applyAlignment="1">
      <alignment horizontal="right"/>
    </xf>
    <xf numFmtId="0" fontId="10" fillId="5" borderId="1" xfId="0" applyFont="1" applyFill="1" applyBorder="1" applyAlignment="1">
      <alignment horizontal="right"/>
    </xf>
    <xf numFmtId="3" fontId="10" fillId="5" borderId="1" xfId="0" applyNumberFormat="1" applyFont="1" applyFill="1" applyBorder="1"/>
    <xf numFmtId="44" fontId="10" fillId="5" borderId="1" xfId="1" applyFont="1" applyFill="1" applyBorder="1"/>
    <xf numFmtId="165" fontId="10" fillId="5" borderId="1" xfId="1" applyNumberFormat="1" applyFont="1" applyFill="1" applyBorder="1"/>
    <xf numFmtId="0" fontId="10" fillId="5" borderId="1" xfId="0" applyFont="1" applyFill="1" applyBorder="1" applyAlignment="1">
      <alignment horizontal="center"/>
    </xf>
    <xf numFmtId="165" fontId="10" fillId="5" borderId="1" xfId="0" applyNumberFormat="1" applyFont="1" applyFill="1" applyBorder="1" applyAlignment="1"/>
    <xf numFmtId="167" fontId="10" fillId="5" borderId="1" xfId="0" applyNumberFormat="1" applyFont="1" applyFill="1" applyBorder="1" applyAlignment="1"/>
    <xf numFmtId="7" fontId="10" fillId="5" borderId="2" xfId="1" applyNumberFormat="1" applyFont="1" applyFill="1" applyBorder="1"/>
    <xf numFmtId="0" fontId="10" fillId="5" borderId="1" xfId="0" applyFont="1" applyFill="1" applyBorder="1"/>
    <xf numFmtId="165" fontId="10" fillId="5" borderId="1" xfId="0" applyNumberFormat="1" applyFont="1" applyFill="1" applyBorder="1"/>
    <xf numFmtId="167" fontId="11" fillId="0" borderId="0" xfId="0" applyNumberFormat="1" applyFont="1" applyBorder="1" applyAlignment="1"/>
    <xf numFmtId="170" fontId="6" fillId="0" borderId="0" xfId="0" applyNumberFormat="1" applyFont="1" applyAlignment="1">
      <alignment horizontal="center"/>
    </xf>
    <xf numFmtId="0" fontId="6" fillId="0" borderId="0" xfId="0" applyFont="1" applyAlignment="1">
      <alignment horizontal="center"/>
    </xf>
    <xf numFmtId="0" fontId="10" fillId="0" borderId="1" xfId="0" applyFont="1" applyFill="1" applyBorder="1" applyAlignment="1">
      <alignment horizontal="center" vertical="center" wrapText="1"/>
    </xf>
    <xf numFmtId="165" fontId="10" fillId="5" borderId="3" xfId="0" applyNumberFormat="1" applyFont="1" applyFill="1" applyBorder="1" applyAlignment="1"/>
    <xf numFmtId="0" fontId="2" fillId="4" borderId="1" xfId="0" applyFont="1" applyFill="1" applyBorder="1" applyAlignment="1">
      <alignment horizontal="center" vertical="center"/>
    </xf>
    <xf numFmtId="0" fontId="0" fillId="0" borderId="1" xfId="0" applyFont="1" applyBorder="1" applyAlignment="1">
      <alignment horizontal="center" vertical="center"/>
    </xf>
    <xf numFmtId="165" fontId="0" fillId="0" borderId="1" xfId="0" applyNumberFormat="1" applyFont="1" applyBorder="1" applyAlignment="1">
      <alignment horizontal="right" vertical="center"/>
    </xf>
    <xf numFmtId="0" fontId="2" fillId="4" borderId="1" xfId="0" applyFont="1" applyFill="1" applyBorder="1" applyAlignment="1">
      <alignment horizontal="right" vertical="center"/>
    </xf>
    <xf numFmtId="165" fontId="2" fillId="4" borderId="1" xfId="0" applyNumberFormat="1" applyFont="1" applyFill="1" applyBorder="1" applyAlignment="1">
      <alignment horizontal="right" vertical="center"/>
    </xf>
    <xf numFmtId="170" fontId="0" fillId="0" borderId="0" xfId="0" applyNumberFormat="1" applyAlignment="1">
      <alignment horizontal="center"/>
    </xf>
    <xf numFmtId="0" fontId="0" fillId="0" borderId="0" xfId="0" applyAlignment="1">
      <alignment horizontal="center"/>
    </xf>
    <xf numFmtId="171" fontId="0" fillId="0" borderId="0" xfId="0" applyNumberFormat="1"/>
    <xf numFmtId="172" fontId="0" fillId="0" borderId="0" xfId="0" applyNumberFormat="1"/>
    <xf numFmtId="0" fontId="6" fillId="0" borderId="1" xfId="0" applyFont="1" applyBorder="1"/>
    <xf numFmtId="4" fontId="11" fillId="5" borderId="1" xfId="0" applyNumberFormat="1" applyFont="1" applyFill="1" applyBorder="1"/>
    <xf numFmtId="164" fontId="11" fillId="5" borderId="1" xfId="1" applyNumberFormat="1" applyFont="1" applyFill="1" applyBorder="1"/>
    <xf numFmtId="165" fontId="11" fillId="5" borderId="1" xfId="1" applyNumberFormat="1" applyFont="1" applyFill="1" applyBorder="1"/>
    <xf numFmtId="166" fontId="11" fillId="5" borderId="1" xfId="1" applyNumberFormat="1" applyFont="1" applyFill="1" applyBorder="1"/>
    <xf numFmtId="0" fontId="10" fillId="0" borderId="1" xfId="0" applyFont="1" applyBorder="1" applyAlignment="1">
      <alignment horizontal="right"/>
    </xf>
    <xf numFmtId="169" fontId="11" fillId="5" borderId="1" xfId="1" applyNumberFormat="1" applyFont="1" applyFill="1" applyBorder="1"/>
    <xf numFmtId="168" fontId="11" fillId="5" borderId="1" xfId="0" applyNumberFormat="1" applyFont="1" applyFill="1" applyBorder="1"/>
    <xf numFmtId="1" fontId="9" fillId="3" borderId="0" xfId="2" applyNumberFormat="1" applyFont="1" applyFill="1" applyBorder="1" applyAlignment="1" applyProtection="1">
      <alignment horizontal="right" vertical="center" wrapText="1"/>
    </xf>
    <xf numFmtId="0" fontId="0" fillId="0" borderId="0" xfId="0" applyAlignment="1">
      <alignment horizontal="left"/>
    </xf>
  </cellXfs>
  <cellStyles count="3">
    <cellStyle name="Moneda" xfId="1" builtinId="4"/>
    <cellStyle name="Normal" xfId="0" builtinId="0"/>
    <cellStyle name="Normal 2 2" xfId="2" xr:uid="{00000000-0005-0000-0000-00000200000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0</xdr:colOff>
      <xdr:row>5</xdr:row>
      <xdr:rowOff>132521</xdr:rowOff>
    </xdr:from>
    <xdr:ext cx="11744739" cy="3089414"/>
    <xdr:sp macro="" textlink="">
      <xdr:nvSpPr>
        <xdr:cNvPr id="2" name="Text Box 2">
          <a:extLst>
            <a:ext uri="{FF2B5EF4-FFF2-40B4-BE49-F238E27FC236}">
              <a16:creationId xmlns:a16="http://schemas.microsoft.com/office/drawing/2014/main" id="{00000000-0008-0000-0000-000002000000}"/>
            </a:ext>
          </a:extLst>
        </xdr:cNvPr>
        <xdr:cNvSpPr txBox="1">
          <a:spLocks noChangeArrowheads="1"/>
        </xdr:cNvSpPr>
      </xdr:nvSpPr>
      <xdr:spPr bwMode="auto">
        <a:xfrm>
          <a:off x="0" y="1180271"/>
          <a:ext cx="11744739" cy="3089414"/>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ca-ES" sz="1000" b="0" i="0" baseline="0">
              <a:effectLst/>
              <a:latin typeface="Trebuchet MS" panose="020B0603020202020204" pitchFamily="34" charset="0"/>
              <a:ea typeface="+mn-ea"/>
              <a:cs typeface="+mn-cs"/>
            </a:rPr>
            <a:t>Don/Doña…......................................….........................., con domicilio en................................................................, con NIF número......................, enterado/a de las condiciones que se exigen para la adjudicación del </a:t>
          </a:r>
          <a:r>
            <a:rPr lang="es-ES" sz="1000" b="0" baseline="0">
              <a:effectLst/>
              <a:latin typeface="Trebuchet MS" panose="020B0603020202020204" pitchFamily="34" charset="0"/>
              <a:ea typeface="+mn-ea"/>
              <a:cs typeface="+mn-cs"/>
            </a:rPr>
            <a:t>“</a:t>
          </a:r>
          <a:r>
            <a:rPr lang="es-ES" sz="1000" b="1" baseline="0">
              <a:solidFill>
                <a:sysClr val="windowText" lastClr="000000"/>
              </a:solidFill>
              <a:effectLst/>
              <a:latin typeface="Trebuchet MS" panose="020B0603020202020204" pitchFamily="34" charset="0"/>
              <a:ea typeface="+mn-ea"/>
              <a:cs typeface="+mn-cs"/>
            </a:rPr>
            <a:t>SUMINISTRO DE ENERGIA ELECTRICA PARA TODOS LOS CENTROS DE  EGARSAT MUTUA COLABORADORA CON LA SEGURIDAD SOCIAL  Nº 276,  EXP.  </a:t>
          </a:r>
          <a:r>
            <a:rPr lang="es-ES" sz="1000" b="1" baseline="0">
              <a:solidFill>
                <a:srgbClr val="800000"/>
              </a:solidFill>
              <a:effectLst/>
              <a:latin typeface="Trebuchet MS" panose="020B0603020202020204" pitchFamily="34" charset="0"/>
              <a:ea typeface="+mn-ea"/>
              <a:cs typeface="+mn-cs"/>
            </a:rPr>
            <a:t>2025/LIC/XX</a:t>
          </a:r>
          <a:r>
            <a:rPr lang="es-ES" sz="1000" b="1" baseline="0">
              <a:solidFill>
                <a:srgbClr val="92D050"/>
              </a:solidFill>
              <a:effectLst/>
              <a:latin typeface="Trebuchet MS" panose="020B0603020202020204" pitchFamily="34" charset="0"/>
              <a:ea typeface="+mn-ea"/>
              <a:cs typeface="+mn-cs"/>
            </a:rPr>
            <a:t>”</a:t>
          </a:r>
          <a:r>
            <a:rPr lang="es-ES" sz="1000" b="1" baseline="0">
              <a:solidFill>
                <a:sysClr val="windowText" lastClr="000000"/>
              </a:solidFill>
              <a:effectLst/>
              <a:latin typeface="Trebuchet MS" panose="020B0603020202020204" pitchFamily="34" charset="0"/>
              <a:ea typeface="+mn-ea"/>
              <a:cs typeface="+mn-cs"/>
            </a:rPr>
            <a:t> </a:t>
          </a:r>
          <a:r>
            <a:rPr lang="es-ES" sz="1000" b="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65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 </a:t>
          </a:r>
          <a:endParaRPr lang="es-ES" sz="1000" b="0">
            <a:effectLst/>
            <a:latin typeface="Trebuchet MS" panose="020B0603020202020204" pitchFamily="34" charset="0"/>
          </a:endParaRPr>
        </a:p>
        <a:p>
          <a:pPr eaLnBrk="1" fontAlgn="auto" latinLnBrk="0" hangingPunct="1"/>
          <a:r>
            <a:rPr lang="es-ES" sz="1000" b="0">
              <a:effectLst/>
              <a:latin typeface="Trebuchet MS" panose="020B0603020202020204" pitchFamily="34" charset="0"/>
              <a:ea typeface="+mn-ea"/>
              <a:cs typeface="+mn-cs"/>
            </a:rPr>
            <a:t>A los efectos de lo expresado en el párrafo anterior se compromete a ejecutar el contrato en base a los siguientes importes:</a:t>
          </a:r>
          <a:endParaRPr lang="es-ES" sz="1000" b="0">
            <a:effectLst/>
            <a:latin typeface="Trebuchet MS" panose="020B0603020202020204" pitchFamily="34" charset="0"/>
          </a:endParaRPr>
        </a:p>
        <a:p>
          <a:endParaRPr lang="es-ES" sz="1000" b="0" i="0" u="none" strike="noStrike" baseline="0">
            <a:solidFill>
              <a:srgbClr val="000000"/>
            </a:solidFill>
            <a:latin typeface="Trebuchet MS" panose="020B0603020202020204" pitchFamily="34" charset="0"/>
            <a:ea typeface="+mn-ea"/>
            <a:cs typeface="Arial"/>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1"/>
  <sheetViews>
    <sheetView tabSelected="1" workbookViewId="0">
      <selection activeCell="A130" sqref="A130"/>
    </sheetView>
  </sheetViews>
  <sheetFormatPr baseColWidth="10" defaultRowHeight="16.5" x14ac:dyDescent="0.3"/>
  <cols>
    <col min="1" max="1" width="63.7109375" style="5" customWidth="1"/>
    <col min="2" max="2" width="42.5703125" style="5" customWidth="1"/>
    <col min="3" max="3" width="26.28515625" style="30" customWidth="1"/>
    <col min="4" max="4" width="43.5703125" style="5" customWidth="1"/>
    <col min="5" max="254" width="11.42578125" style="5"/>
    <col min="255" max="255" width="63.7109375" style="5" customWidth="1"/>
    <col min="256" max="256" width="42.5703125" style="5" customWidth="1"/>
    <col min="257" max="257" width="26.28515625" style="5" customWidth="1"/>
    <col min="258" max="258" width="43.5703125" style="5" customWidth="1"/>
    <col min="259" max="259" width="11.42578125" style="5"/>
    <col min="260" max="261" width="13" style="5" bestFit="1" customWidth="1"/>
    <col min="262" max="510" width="11.42578125" style="5"/>
    <col min="511" max="511" width="63.7109375" style="5" customWidth="1"/>
    <col min="512" max="512" width="42.5703125" style="5" customWidth="1"/>
    <col min="513" max="513" width="26.28515625" style="5" customWidth="1"/>
    <col min="514" max="514" width="43.5703125" style="5" customWidth="1"/>
    <col min="515" max="515" width="11.42578125" style="5"/>
    <col min="516" max="517" width="13" style="5" bestFit="1" customWidth="1"/>
    <col min="518" max="766" width="11.42578125" style="5"/>
    <col min="767" max="767" width="63.7109375" style="5" customWidth="1"/>
    <col min="768" max="768" width="42.5703125" style="5" customWidth="1"/>
    <col min="769" max="769" width="26.28515625" style="5" customWidth="1"/>
    <col min="770" max="770" width="43.5703125" style="5" customWidth="1"/>
    <col min="771" max="771" width="11.42578125" style="5"/>
    <col min="772" max="773" width="13" style="5" bestFit="1" customWidth="1"/>
    <col min="774" max="1022" width="11.42578125" style="5"/>
    <col min="1023" max="1023" width="63.7109375" style="5" customWidth="1"/>
    <col min="1024" max="1024" width="42.5703125" style="5" customWidth="1"/>
    <col min="1025" max="1025" width="26.28515625" style="5" customWidth="1"/>
    <col min="1026" max="1026" width="43.5703125" style="5" customWidth="1"/>
    <col min="1027" max="1027" width="11.42578125" style="5"/>
    <col min="1028" max="1029" width="13" style="5" bestFit="1" customWidth="1"/>
    <col min="1030" max="1278" width="11.42578125" style="5"/>
    <col min="1279" max="1279" width="63.7109375" style="5" customWidth="1"/>
    <col min="1280" max="1280" width="42.5703125" style="5" customWidth="1"/>
    <col min="1281" max="1281" width="26.28515625" style="5" customWidth="1"/>
    <col min="1282" max="1282" width="43.5703125" style="5" customWidth="1"/>
    <col min="1283" max="1283" width="11.42578125" style="5"/>
    <col min="1284" max="1285" width="13" style="5" bestFit="1" customWidth="1"/>
    <col min="1286" max="1534" width="11.42578125" style="5"/>
    <col min="1535" max="1535" width="63.7109375" style="5" customWidth="1"/>
    <col min="1536" max="1536" width="42.5703125" style="5" customWidth="1"/>
    <col min="1537" max="1537" width="26.28515625" style="5" customWidth="1"/>
    <col min="1538" max="1538" width="43.5703125" style="5" customWidth="1"/>
    <col min="1539" max="1539" width="11.42578125" style="5"/>
    <col min="1540" max="1541" width="13" style="5" bestFit="1" customWidth="1"/>
    <col min="1542" max="1790" width="11.42578125" style="5"/>
    <col min="1791" max="1791" width="63.7109375" style="5" customWidth="1"/>
    <col min="1792" max="1792" width="42.5703125" style="5" customWidth="1"/>
    <col min="1793" max="1793" width="26.28515625" style="5" customWidth="1"/>
    <col min="1794" max="1794" width="43.5703125" style="5" customWidth="1"/>
    <col min="1795" max="1795" width="11.42578125" style="5"/>
    <col min="1796" max="1797" width="13" style="5" bestFit="1" customWidth="1"/>
    <col min="1798" max="2046" width="11.42578125" style="5"/>
    <col min="2047" max="2047" width="63.7109375" style="5" customWidth="1"/>
    <col min="2048" max="2048" width="42.5703125" style="5" customWidth="1"/>
    <col min="2049" max="2049" width="26.28515625" style="5" customWidth="1"/>
    <col min="2050" max="2050" width="43.5703125" style="5" customWidth="1"/>
    <col min="2051" max="2051" width="11.42578125" style="5"/>
    <col min="2052" max="2053" width="13" style="5" bestFit="1" customWidth="1"/>
    <col min="2054" max="2302" width="11.42578125" style="5"/>
    <col min="2303" max="2303" width="63.7109375" style="5" customWidth="1"/>
    <col min="2304" max="2304" width="42.5703125" style="5" customWidth="1"/>
    <col min="2305" max="2305" width="26.28515625" style="5" customWidth="1"/>
    <col min="2306" max="2306" width="43.5703125" style="5" customWidth="1"/>
    <col min="2307" max="2307" width="11.42578125" style="5"/>
    <col min="2308" max="2309" width="13" style="5" bestFit="1" customWidth="1"/>
    <col min="2310" max="2558" width="11.42578125" style="5"/>
    <col min="2559" max="2559" width="63.7109375" style="5" customWidth="1"/>
    <col min="2560" max="2560" width="42.5703125" style="5" customWidth="1"/>
    <col min="2561" max="2561" width="26.28515625" style="5" customWidth="1"/>
    <col min="2562" max="2562" width="43.5703125" style="5" customWidth="1"/>
    <col min="2563" max="2563" width="11.42578125" style="5"/>
    <col min="2564" max="2565" width="13" style="5" bestFit="1" customWidth="1"/>
    <col min="2566" max="2814" width="11.42578125" style="5"/>
    <col min="2815" max="2815" width="63.7109375" style="5" customWidth="1"/>
    <col min="2816" max="2816" width="42.5703125" style="5" customWidth="1"/>
    <col min="2817" max="2817" width="26.28515625" style="5" customWidth="1"/>
    <col min="2818" max="2818" width="43.5703125" style="5" customWidth="1"/>
    <col min="2819" max="2819" width="11.42578125" style="5"/>
    <col min="2820" max="2821" width="13" style="5" bestFit="1" customWidth="1"/>
    <col min="2822" max="3070" width="11.42578125" style="5"/>
    <col min="3071" max="3071" width="63.7109375" style="5" customWidth="1"/>
    <col min="3072" max="3072" width="42.5703125" style="5" customWidth="1"/>
    <col min="3073" max="3073" width="26.28515625" style="5" customWidth="1"/>
    <col min="3074" max="3074" width="43.5703125" style="5" customWidth="1"/>
    <col min="3075" max="3075" width="11.42578125" style="5"/>
    <col min="3076" max="3077" width="13" style="5" bestFit="1" customWidth="1"/>
    <col min="3078" max="3326" width="11.42578125" style="5"/>
    <col min="3327" max="3327" width="63.7109375" style="5" customWidth="1"/>
    <col min="3328" max="3328" width="42.5703125" style="5" customWidth="1"/>
    <col min="3329" max="3329" width="26.28515625" style="5" customWidth="1"/>
    <col min="3330" max="3330" width="43.5703125" style="5" customWidth="1"/>
    <col min="3331" max="3331" width="11.42578125" style="5"/>
    <col min="3332" max="3333" width="13" style="5" bestFit="1" customWidth="1"/>
    <col min="3334" max="3582" width="11.42578125" style="5"/>
    <col min="3583" max="3583" width="63.7109375" style="5" customWidth="1"/>
    <col min="3584" max="3584" width="42.5703125" style="5" customWidth="1"/>
    <col min="3585" max="3585" width="26.28515625" style="5" customWidth="1"/>
    <col min="3586" max="3586" width="43.5703125" style="5" customWidth="1"/>
    <col min="3587" max="3587" width="11.42578125" style="5"/>
    <col min="3588" max="3589" width="13" style="5" bestFit="1" customWidth="1"/>
    <col min="3590" max="3838" width="11.42578125" style="5"/>
    <col min="3839" max="3839" width="63.7109375" style="5" customWidth="1"/>
    <col min="3840" max="3840" width="42.5703125" style="5" customWidth="1"/>
    <col min="3841" max="3841" width="26.28515625" style="5" customWidth="1"/>
    <col min="3842" max="3842" width="43.5703125" style="5" customWidth="1"/>
    <col min="3843" max="3843" width="11.42578125" style="5"/>
    <col min="3844" max="3845" width="13" style="5" bestFit="1" customWidth="1"/>
    <col min="3846" max="4094" width="11.42578125" style="5"/>
    <col min="4095" max="4095" width="63.7109375" style="5" customWidth="1"/>
    <col min="4096" max="4096" width="42.5703125" style="5" customWidth="1"/>
    <col min="4097" max="4097" width="26.28515625" style="5" customWidth="1"/>
    <col min="4098" max="4098" width="43.5703125" style="5" customWidth="1"/>
    <col min="4099" max="4099" width="11.42578125" style="5"/>
    <col min="4100" max="4101" width="13" style="5" bestFit="1" customWidth="1"/>
    <col min="4102" max="4350" width="11.42578125" style="5"/>
    <col min="4351" max="4351" width="63.7109375" style="5" customWidth="1"/>
    <col min="4352" max="4352" width="42.5703125" style="5" customWidth="1"/>
    <col min="4353" max="4353" width="26.28515625" style="5" customWidth="1"/>
    <col min="4354" max="4354" width="43.5703125" style="5" customWidth="1"/>
    <col min="4355" max="4355" width="11.42578125" style="5"/>
    <col min="4356" max="4357" width="13" style="5" bestFit="1" customWidth="1"/>
    <col min="4358" max="4606" width="11.42578125" style="5"/>
    <col min="4607" max="4607" width="63.7109375" style="5" customWidth="1"/>
    <col min="4608" max="4608" width="42.5703125" style="5" customWidth="1"/>
    <col min="4609" max="4609" width="26.28515625" style="5" customWidth="1"/>
    <col min="4610" max="4610" width="43.5703125" style="5" customWidth="1"/>
    <col min="4611" max="4611" width="11.42578125" style="5"/>
    <col min="4612" max="4613" width="13" style="5" bestFit="1" customWidth="1"/>
    <col min="4614" max="4862" width="11.42578125" style="5"/>
    <col min="4863" max="4863" width="63.7109375" style="5" customWidth="1"/>
    <col min="4864" max="4864" width="42.5703125" style="5" customWidth="1"/>
    <col min="4865" max="4865" width="26.28515625" style="5" customWidth="1"/>
    <col min="4866" max="4866" width="43.5703125" style="5" customWidth="1"/>
    <col min="4867" max="4867" width="11.42578125" style="5"/>
    <col min="4868" max="4869" width="13" style="5" bestFit="1" customWidth="1"/>
    <col min="4870" max="5118" width="11.42578125" style="5"/>
    <col min="5119" max="5119" width="63.7109375" style="5" customWidth="1"/>
    <col min="5120" max="5120" width="42.5703125" style="5" customWidth="1"/>
    <col min="5121" max="5121" width="26.28515625" style="5" customWidth="1"/>
    <col min="5122" max="5122" width="43.5703125" style="5" customWidth="1"/>
    <col min="5123" max="5123" width="11.42578125" style="5"/>
    <col min="5124" max="5125" width="13" style="5" bestFit="1" customWidth="1"/>
    <col min="5126" max="5374" width="11.42578125" style="5"/>
    <col min="5375" max="5375" width="63.7109375" style="5" customWidth="1"/>
    <col min="5376" max="5376" width="42.5703125" style="5" customWidth="1"/>
    <col min="5377" max="5377" width="26.28515625" style="5" customWidth="1"/>
    <col min="5378" max="5378" width="43.5703125" style="5" customWidth="1"/>
    <col min="5379" max="5379" width="11.42578125" style="5"/>
    <col min="5380" max="5381" width="13" style="5" bestFit="1" customWidth="1"/>
    <col min="5382" max="5630" width="11.42578125" style="5"/>
    <col min="5631" max="5631" width="63.7109375" style="5" customWidth="1"/>
    <col min="5632" max="5632" width="42.5703125" style="5" customWidth="1"/>
    <col min="5633" max="5633" width="26.28515625" style="5" customWidth="1"/>
    <col min="5634" max="5634" width="43.5703125" style="5" customWidth="1"/>
    <col min="5635" max="5635" width="11.42578125" style="5"/>
    <col min="5636" max="5637" width="13" style="5" bestFit="1" customWidth="1"/>
    <col min="5638" max="5886" width="11.42578125" style="5"/>
    <col min="5887" max="5887" width="63.7109375" style="5" customWidth="1"/>
    <col min="5888" max="5888" width="42.5703125" style="5" customWidth="1"/>
    <col min="5889" max="5889" width="26.28515625" style="5" customWidth="1"/>
    <col min="5890" max="5890" width="43.5703125" style="5" customWidth="1"/>
    <col min="5891" max="5891" width="11.42578125" style="5"/>
    <col min="5892" max="5893" width="13" style="5" bestFit="1" customWidth="1"/>
    <col min="5894" max="6142" width="11.42578125" style="5"/>
    <col min="6143" max="6143" width="63.7109375" style="5" customWidth="1"/>
    <col min="6144" max="6144" width="42.5703125" style="5" customWidth="1"/>
    <col min="6145" max="6145" width="26.28515625" style="5" customWidth="1"/>
    <col min="6146" max="6146" width="43.5703125" style="5" customWidth="1"/>
    <col min="6147" max="6147" width="11.42578125" style="5"/>
    <col min="6148" max="6149" width="13" style="5" bestFit="1" customWidth="1"/>
    <col min="6150" max="6398" width="11.42578125" style="5"/>
    <col min="6399" max="6399" width="63.7109375" style="5" customWidth="1"/>
    <col min="6400" max="6400" width="42.5703125" style="5" customWidth="1"/>
    <col min="6401" max="6401" width="26.28515625" style="5" customWidth="1"/>
    <col min="6402" max="6402" width="43.5703125" style="5" customWidth="1"/>
    <col min="6403" max="6403" width="11.42578125" style="5"/>
    <col min="6404" max="6405" width="13" style="5" bestFit="1" customWidth="1"/>
    <col min="6406" max="6654" width="11.42578125" style="5"/>
    <col min="6655" max="6655" width="63.7109375" style="5" customWidth="1"/>
    <col min="6656" max="6656" width="42.5703125" style="5" customWidth="1"/>
    <col min="6657" max="6657" width="26.28515625" style="5" customWidth="1"/>
    <col min="6658" max="6658" width="43.5703125" style="5" customWidth="1"/>
    <col min="6659" max="6659" width="11.42578125" style="5"/>
    <col min="6660" max="6661" width="13" style="5" bestFit="1" customWidth="1"/>
    <col min="6662" max="6910" width="11.42578125" style="5"/>
    <col min="6911" max="6911" width="63.7109375" style="5" customWidth="1"/>
    <col min="6912" max="6912" width="42.5703125" style="5" customWidth="1"/>
    <col min="6913" max="6913" width="26.28515625" style="5" customWidth="1"/>
    <col min="6914" max="6914" width="43.5703125" style="5" customWidth="1"/>
    <col min="6915" max="6915" width="11.42578125" style="5"/>
    <col min="6916" max="6917" width="13" style="5" bestFit="1" customWidth="1"/>
    <col min="6918" max="7166" width="11.42578125" style="5"/>
    <col min="7167" max="7167" width="63.7109375" style="5" customWidth="1"/>
    <col min="7168" max="7168" width="42.5703125" style="5" customWidth="1"/>
    <col min="7169" max="7169" width="26.28515625" style="5" customWidth="1"/>
    <col min="7170" max="7170" width="43.5703125" style="5" customWidth="1"/>
    <col min="7171" max="7171" width="11.42578125" style="5"/>
    <col min="7172" max="7173" width="13" style="5" bestFit="1" customWidth="1"/>
    <col min="7174" max="7422" width="11.42578125" style="5"/>
    <col min="7423" max="7423" width="63.7109375" style="5" customWidth="1"/>
    <col min="7424" max="7424" width="42.5703125" style="5" customWidth="1"/>
    <col min="7425" max="7425" width="26.28515625" style="5" customWidth="1"/>
    <col min="7426" max="7426" width="43.5703125" style="5" customWidth="1"/>
    <col min="7427" max="7427" width="11.42578125" style="5"/>
    <col min="7428" max="7429" width="13" style="5" bestFit="1" customWidth="1"/>
    <col min="7430" max="7678" width="11.42578125" style="5"/>
    <col min="7679" max="7679" width="63.7109375" style="5" customWidth="1"/>
    <col min="7680" max="7680" width="42.5703125" style="5" customWidth="1"/>
    <col min="7681" max="7681" width="26.28515625" style="5" customWidth="1"/>
    <col min="7682" max="7682" width="43.5703125" style="5" customWidth="1"/>
    <col min="7683" max="7683" width="11.42578125" style="5"/>
    <col min="7684" max="7685" width="13" style="5" bestFit="1" customWidth="1"/>
    <col min="7686" max="7934" width="11.42578125" style="5"/>
    <col min="7935" max="7935" width="63.7109375" style="5" customWidth="1"/>
    <col min="7936" max="7936" width="42.5703125" style="5" customWidth="1"/>
    <col min="7937" max="7937" width="26.28515625" style="5" customWidth="1"/>
    <col min="7938" max="7938" width="43.5703125" style="5" customWidth="1"/>
    <col min="7939" max="7939" width="11.42578125" style="5"/>
    <col min="7940" max="7941" width="13" style="5" bestFit="1" customWidth="1"/>
    <col min="7942" max="8190" width="11.42578125" style="5"/>
    <col min="8191" max="8191" width="63.7109375" style="5" customWidth="1"/>
    <col min="8192" max="8192" width="42.5703125" style="5" customWidth="1"/>
    <col min="8193" max="8193" width="26.28515625" style="5" customWidth="1"/>
    <col min="8194" max="8194" width="43.5703125" style="5" customWidth="1"/>
    <col min="8195" max="8195" width="11.42578125" style="5"/>
    <col min="8196" max="8197" width="13" style="5" bestFit="1" customWidth="1"/>
    <col min="8198" max="8446" width="11.42578125" style="5"/>
    <col min="8447" max="8447" width="63.7109375" style="5" customWidth="1"/>
    <col min="8448" max="8448" width="42.5703125" style="5" customWidth="1"/>
    <col min="8449" max="8449" width="26.28515625" style="5" customWidth="1"/>
    <col min="8450" max="8450" width="43.5703125" style="5" customWidth="1"/>
    <col min="8451" max="8451" width="11.42578125" style="5"/>
    <col min="8452" max="8453" width="13" style="5" bestFit="1" customWidth="1"/>
    <col min="8454" max="8702" width="11.42578125" style="5"/>
    <col min="8703" max="8703" width="63.7109375" style="5" customWidth="1"/>
    <col min="8704" max="8704" width="42.5703125" style="5" customWidth="1"/>
    <col min="8705" max="8705" width="26.28515625" style="5" customWidth="1"/>
    <col min="8706" max="8706" width="43.5703125" style="5" customWidth="1"/>
    <col min="8707" max="8707" width="11.42578125" style="5"/>
    <col min="8708" max="8709" width="13" style="5" bestFit="1" customWidth="1"/>
    <col min="8710" max="8958" width="11.42578125" style="5"/>
    <col min="8959" max="8959" width="63.7109375" style="5" customWidth="1"/>
    <col min="8960" max="8960" width="42.5703125" style="5" customWidth="1"/>
    <col min="8961" max="8961" width="26.28515625" style="5" customWidth="1"/>
    <col min="8962" max="8962" width="43.5703125" style="5" customWidth="1"/>
    <col min="8963" max="8963" width="11.42578125" style="5"/>
    <col min="8964" max="8965" width="13" style="5" bestFit="1" customWidth="1"/>
    <col min="8966" max="9214" width="11.42578125" style="5"/>
    <col min="9215" max="9215" width="63.7109375" style="5" customWidth="1"/>
    <col min="9216" max="9216" width="42.5703125" style="5" customWidth="1"/>
    <col min="9217" max="9217" width="26.28515625" style="5" customWidth="1"/>
    <col min="9218" max="9218" width="43.5703125" style="5" customWidth="1"/>
    <col min="9219" max="9219" width="11.42578125" style="5"/>
    <col min="9220" max="9221" width="13" style="5" bestFit="1" customWidth="1"/>
    <col min="9222" max="9470" width="11.42578125" style="5"/>
    <col min="9471" max="9471" width="63.7109375" style="5" customWidth="1"/>
    <col min="9472" max="9472" width="42.5703125" style="5" customWidth="1"/>
    <col min="9473" max="9473" width="26.28515625" style="5" customWidth="1"/>
    <col min="9474" max="9474" width="43.5703125" style="5" customWidth="1"/>
    <col min="9475" max="9475" width="11.42578125" style="5"/>
    <col min="9476" max="9477" width="13" style="5" bestFit="1" customWidth="1"/>
    <col min="9478" max="9726" width="11.42578125" style="5"/>
    <col min="9727" max="9727" width="63.7109375" style="5" customWidth="1"/>
    <col min="9728" max="9728" width="42.5703125" style="5" customWidth="1"/>
    <col min="9729" max="9729" width="26.28515625" style="5" customWidth="1"/>
    <col min="9730" max="9730" width="43.5703125" style="5" customWidth="1"/>
    <col min="9731" max="9731" width="11.42578125" style="5"/>
    <col min="9732" max="9733" width="13" style="5" bestFit="1" customWidth="1"/>
    <col min="9734" max="9982" width="11.42578125" style="5"/>
    <col min="9983" max="9983" width="63.7109375" style="5" customWidth="1"/>
    <col min="9984" max="9984" width="42.5703125" style="5" customWidth="1"/>
    <col min="9985" max="9985" width="26.28515625" style="5" customWidth="1"/>
    <col min="9986" max="9986" width="43.5703125" style="5" customWidth="1"/>
    <col min="9987" max="9987" width="11.42578125" style="5"/>
    <col min="9988" max="9989" width="13" style="5" bestFit="1" customWidth="1"/>
    <col min="9990" max="10238" width="11.42578125" style="5"/>
    <col min="10239" max="10239" width="63.7109375" style="5" customWidth="1"/>
    <col min="10240" max="10240" width="42.5703125" style="5" customWidth="1"/>
    <col min="10241" max="10241" width="26.28515625" style="5" customWidth="1"/>
    <col min="10242" max="10242" width="43.5703125" style="5" customWidth="1"/>
    <col min="10243" max="10243" width="11.42578125" style="5"/>
    <col min="10244" max="10245" width="13" style="5" bestFit="1" customWidth="1"/>
    <col min="10246" max="10494" width="11.42578125" style="5"/>
    <col min="10495" max="10495" width="63.7109375" style="5" customWidth="1"/>
    <col min="10496" max="10496" width="42.5703125" style="5" customWidth="1"/>
    <col min="10497" max="10497" width="26.28515625" style="5" customWidth="1"/>
    <col min="10498" max="10498" width="43.5703125" style="5" customWidth="1"/>
    <col min="10499" max="10499" width="11.42578125" style="5"/>
    <col min="10500" max="10501" width="13" style="5" bestFit="1" customWidth="1"/>
    <col min="10502" max="10750" width="11.42578125" style="5"/>
    <col min="10751" max="10751" width="63.7109375" style="5" customWidth="1"/>
    <col min="10752" max="10752" width="42.5703125" style="5" customWidth="1"/>
    <col min="10753" max="10753" width="26.28515625" style="5" customWidth="1"/>
    <col min="10754" max="10754" width="43.5703125" style="5" customWidth="1"/>
    <col min="10755" max="10755" width="11.42578125" style="5"/>
    <col min="10756" max="10757" width="13" style="5" bestFit="1" customWidth="1"/>
    <col min="10758" max="11006" width="11.42578125" style="5"/>
    <col min="11007" max="11007" width="63.7109375" style="5" customWidth="1"/>
    <col min="11008" max="11008" width="42.5703125" style="5" customWidth="1"/>
    <col min="11009" max="11009" width="26.28515625" style="5" customWidth="1"/>
    <col min="11010" max="11010" width="43.5703125" style="5" customWidth="1"/>
    <col min="11011" max="11011" width="11.42578125" style="5"/>
    <col min="11012" max="11013" width="13" style="5" bestFit="1" customWidth="1"/>
    <col min="11014" max="11262" width="11.42578125" style="5"/>
    <col min="11263" max="11263" width="63.7109375" style="5" customWidth="1"/>
    <col min="11264" max="11264" width="42.5703125" style="5" customWidth="1"/>
    <col min="11265" max="11265" width="26.28515625" style="5" customWidth="1"/>
    <col min="11266" max="11266" width="43.5703125" style="5" customWidth="1"/>
    <col min="11267" max="11267" width="11.42578125" style="5"/>
    <col min="11268" max="11269" width="13" style="5" bestFit="1" customWidth="1"/>
    <col min="11270" max="11518" width="11.42578125" style="5"/>
    <col min="11519" max="11519" width="63.7109375" style="5" customWidth="1"/>
    <col min="11520" max="11520" width="42.5703125" style="5" customWidth="1"/>
    <col min="11521" max="11521" width="26.28515625" style="5" customWidth="1"/>
    <col min="11522" max="11522" width="43.5703125" style="5" customWidth="1"/>
    <col min="11523" max="11523" width="11.42578125" style="5"/>
    <col min="11524" max="11525" width="13" style="5" bestFit="1" customWidth="1"/>
    <col min="11526" max="11774" width="11.42578125" style="5"/>
    <col min="11775" max="11775" width="63.7109375" style="5" customWidth="1"/>
    <col min="11776" max="11776" width="42.5703125" style="5" customWidth="1"/>
    <col min="11777" max="11777" width="26.28515625" style="5" customWidth="1"/>
    <col min="11778" max="11778" width="43.5703125" style="5" customWidth="1"/>
    <col min="11779" max="11779" width="11.42578125" style="5"/>
    <col min="11780" max="11781" width="13" style="5" bestFit="1" customWidth="1"/>
    <col min="11782" max="12030" width="11.42578125" style="5"/>
    <col min="12031" max="12031" width="63.7109375" style="5" customWidth="1"/>
    <col min="12032" max="12032" width="42.5703125" style="5" customWidth="1"/>
    <col min="12033" max="12033" width="26.28515625" style="5" customWidth="1"/>
    <col min="12034" max="12034" width="43.5703125" style="5" customWidth="1"/>
    <col min="12035" max="12035" width="11.42578125" style="5"/>
    <col min="12036" max="12037" width="13" style="5" bestFit="1" customWidth="1"/>
    <col min="12038" max="12286" width="11.42578125" style="5"/>
    <col min="12287" max="12287" width="63.7109375" style="5" customWidth="1"/>
    <col min="12288" max="12288" width="42.5703125" style="5" customWidth="1"/>
    <col min="12289" max="12289" width="26.28515625" style="5" customWidth="1"/>
    <col min="12290" max="12290" width="43.5703125" style="5" customWidth="1"/>
    <col min="12291" max="12291" width="11.42578125" style="5"/>
    <col min="12292" max="12293" width="13" style="5" bestFit="1" customWidth="1"/>
    <col min="12294" max="12542" width="11.42578125" style="5"/>
    <col min="12543" max="12543" width="63.7109375" style="5" customWidth="1"/>
    <col min="12544" max="12544" width="42.5703125" style="5" customWidth="1"/>
    <col min="12545" max="12545" width="26.28515625" style="5" customWidth="1"/>
    <col min="12546" max="12546" width="43.5703125" style="5" customWidth="1"/>
    <col min="12547" max="12547" width="11.42578125" style="5"/>
    <col min="12548" max="12549" width="13" style="5" bestFit="1" customWidth="1"/>
    <col min="12550" max="12798" width="11.42578125" style="5"/>
    <col min="12799" max="12799" width="63.7109375" style="5" customWidth="1"/>
    <col min="12800" max="12800" width="42.5703125" style="5" customWidth="1"/>
    <col min="12801" max="12801" width="26.28515625" style="5" customWidth="1"/>
    <col min="12802" max="12802" width="43.5703125" style="5" customWidth="1"/>
    <col min="12803" max="12803" width="11.42578125" style="5"/>
    <col min="12804" max="12805" width="13" style="5" bestFit="1" customWidth="1"/>
    <col min="12806" max="13054" width="11.42578125" style="5"/>
    <col min="13055" max="13055" width="63.7109375" style="5" customWidth="1"/>
    <col min="13056" max="13056" width="42.5703125" style="5" customWidth="1"/>
    <col min="13057" max="13057" width="26.28515625" style="5" customWidth="1"/>
    <col min="13058" max="13058" width="43.5703125" style="5" customWidth="1"/>
    <col min="13059" max="13059" width="11.42578125" style="5"/>
    <col min="13060" max="13061" width="13" style="5" bestFit="1" customWidth="1"/>
    <col min="13062" max="13310" width="11.42578125" style="5"/>
    <col min="13311" max="13311" width="63.7109375" style="5" customWidth="1"/>
    <col min="13312" max="13312" width="42.5703125" style="5" customWidth="1"/>
    <col min="13313" max="13313" width="26.28515625" style="5" customWidth="1"/>
    <col min="13314" max="13314" width="43.5703125" style="5" customWidth="1"/>
    <col min="13315" max="13315" width="11.42578125" style="5"/>
    <col min="13316" max="13317" width="13" style="5" bestFit="1" customWidth="1"/>
    <col min="13318" max="13566" width="11.42578125" style="5"/>
    <col min="13567" max="13567" width="63.7109375" style="5" customWidth="1"/>
    <col min="13568" max="13568" width="42.5703125" style="5" customWidth="1"/>
    <col min="13569" max="13569" width="26.28515625" style="5" customWidth="1"/>
    <col min="13570" max="13570" width="43.5703125" style="5" customWidth="1"/>
    <col min="13571" max="13571" width="11.42578125" style="5"/>
    <col min="13572" max="13573" width="13" style="5" bestFit="1" customWidth="1"/>
    <col min="13574" max="13822" width="11.42578125" style="5"/>
    <col min="13823" max="13823" width="63.7109375" style="5" customWidth="1"/>
    <col min="13824" max="13824" width="42.5703125" style="5" customWidth="1"/>
    <col min="13825" max="13825" width="26.28515625" style="5" customWidth="1"/>
    <col min="13826" max="13826" width="43.5703125" style="5" customWidth="1"/>
    <col min="13827" max="13827" width="11.42578125" style="5"/>
    <col min="13828" max="13829" width="13" style="5" bestFit="1" customWidth="1"/>
    <col min="13830" max="14078" width="11.42578125" style="5"/>
    <col min="14079" max="14079" width="63.7109375" style="5" customWidth="1"/>
    <col min="14080" max="14080" width="42.5703125" style="5" customWidth="1"/>
    <col min="14081" max="14081" width="26.28515625" style="5" customWidth="1"/>
    <col min="14082" max="14082" width="43.5703125" style="5" customWidth="1"/>
    <col min="14083" max="14083" width="11.42578125" style="5"/>
    <col min="14084" max="14085" width="13" style="5" bestFit="1" customWidth="1"/>
    <col min="14086" max="14334" width="11.42578125" style="5"/>
    <col min="14335" max="14335" width="63.7109375" style="5" customWidth="1"/>
    <col min="14336" max="14336" width="42.5703125" style="5" customWidth="1"/>
    <col min="14337" max="14337" width="26.28515625" style="5" customWidth="1"/>
    <col min="14338" max="14338" width="43.5703125" style="5" customWidth="1"/>
    <col min="14339" max="14339" width="11.42578125" style="5"/>
    <col min="14340" max="14341" width="13" style="5" bestFit="1" customWidth="1"/>
    <col min="14342" max="14590" width="11.42578125" style="5"/>
    <col min="14591" max="14591" width="63.7109375" style="5" customWidth="1"/>
    <col min="14592" max="14592" width="42.5703125" style="5" customWidth="1"/>
    <col min="14593" max="14593" width="26.28515625" style="5" customWidth="1"/>
    <col min="14594" max="14594" width="43.5703125" style="5" customWidth="1"/>
    <col min="14595" max="14595" width="11.42578125" style="5"/>
    <col min="14596" max="14597" width="13" style="5" bestFit="1" customWidth="1"/>
    <col min="14598" max="14846" width="11.42578125" style="5"/>
    <col min="14847" max="14847" width="63.7109375" style="5" customWidth="1"/>
    <col min="14848" max="14848" width="42.5703125" style="5" customWidth="1"/>
    <col min="14849" max="14849" width="26.28515625" style="5" customWidth="1"/>
    <col min="14850" max="14850" width="43.5703125" style="5" customWidth="1"/>
    <col min="14851" max="14851" width="11.42578125" style="5"/>
    <col min="14852" max="14853" width="13" style="5" bestFit="1" customWidth="1"/>
    <col min="14854" max="15102" width="11.42578125" style="5"/>
    <col min="15103" max="15103" width="63.7109375" style="5" customWidth="1"/>
    <col min="15104" max="15104" width="42.5703125" style="5" customWidth="1"/>
    <col min="15105" max="15105" width="26.28515625" style="5" customWidth="1"/>
    <col min="15106" max="15106" width="43.5703125" style="5" customWidth="1"/>
    <col min="15107" max="15107" width="11.42578125" style="5"/>
    <col min="15108" max="15109" width="13" style="5" bestFit="1" customWidth="1"/>
    <col min="15110" max="15358" width="11.42578125" style="5"/>
    <col min="15359" max="15359" width="63.7109375" style="5" customWidth="1"/>
    <col min="15360" max="15360" width="42.5703125" style="5" customWidth="1"/>
    <col min="15361" max="15361" width="26.28515625" style="5" customWidth="1"/>
    <col min="15362" max="15362" width="43.5703125" style="5" customWidth="1"/>
    <col min="15363" max="15363" width="11.42578125" style="5"/>
    <col min="15364" max="15365" width="13" style="5" bestFit="1" customWidth="1"/>
    <col min="15366" max="15614" width="11.42578125" style="5"/>
    <col min="15615" max="15615" width="63.7109375" style="5" customWidth="1"/>
    <col min="15616" max="15616" width="42.5703125" style="5" customWidth="1"/>
    <col min="15617" max="15617" width="26.28515625" style="5" customWidth="1"/>
    <col min="15618" max="15618" width="43.5703125" style="5" customWidth="1"/>
    <col min="15619" max="15619" width="11.42578125" style="5"/>
    <col min="15620" max="15621" width="13" style="5" bestFit="1" customWidth="1"/>
    <col min="15622" max="15870" width="11.42578125" style="5"/>
    <col min="15871" max="15871" width="63.7109375" style="5" customWidth="1"/>
    <col min="15872" max="15872" width="42.5703125" style="5" customWidth="1"/>
    <col min="15873" max="15873" width="26.28515625" style="5" customWidth="1"/>
    <col min="15874" max="15874" width="43.5703125" style="5" customWidth="1"/>
    <col min="15875" max="15875" width="11.42578125" style="5"/>
    <col min="15876" max="15877" width="13" style="5" bestFit="1" customWidth="1"/>
    <col min="15878" max="16126" width="11.42578125" style="5"/>
    <col min="16127" max="16127" width="63.7109375" style="5" customWidth="1"/>
    <col min="16128" max="16128" width="42.5703125" style="5" customWidth="1"/>
    <col min="16129" max="16129" width="26.28515625" style="5" customWidth="1"/>
    <col min="16130" max="16130" width="43.5703125" style="5" customWidth="1"/>
    <col min="16131" max="16131" width="11.42578125" style="5"/>
    <col min="16132" max="16133" width="13" style="5" bestFit="1" customWidth="1"/>
    <col min="16134" max="16384" width="11.42578125" style="5"/>
  </cols>
  <sheetData>
    <row r="1" spans="1:4" x14ac:dyDescent="0.3">
      <c r="A1" s="1" t="s">
        <v>0</v>
      </c>
      <c r="B1" s="2"/>
      <c r="C1" s="3"/>
      <c r="D1" s="4"/>
    </row>
    <row r="2" spans="1:4" x14ac:dyDescent="0.3">
      <c r="A2" s="1" t="s">
        <v>1</v>
      </c>
      <c r="B2" s="6"/>
      <c r="C2" s="3"/>
      <c r="D2" s="4"/>
    </row>
    <row r="3" spans="1:4" x14ac:dyDescent="0.3">
      <c r="A3" s="7" t="s">
        <v>2</v>
      </c>
      <c r="B3" s="7"/>
      <c r="C3" s="8"/>
      <c r="D3" s="6"/>
    </row>
    <row r="4" spans="1:4" x14ac:dyDescent="0.3">
      <c r="A4" s="9"/>
      <c r="B4" s="9"/>
      <c r="C4" s="8"/>
      <c r="D4" s="6"/>
    </row>
    <row r="5" spans="1:4" x14ac:dyDescent="0.3">
      <c r="A5" s="9"/>
      <c r="B5" s="9"/>
      <c r="C5" s="8"/>
      <c r="D5" s="6"/>
    </row>
    <row r="6" spans="1:4" x14ac:dyDescent="0.3">
      <c r="A6" s="6"/>
      <c r="B6" s="6"/>
      <c r="C6" s="8"/>
      <c r="D6" s="6"/>
    </row>
    <row r="7" spans="1:4" x14ac:dyDescent="0.3">
      <c r="A7" s="6"/>
      <c r="B7" s="6"/>
      <c r="C7" s="8"/>
      <c r="D7" s="6"/>
    </row>
    <row r="8" spans="1:4" x14ac:dyDescent="0.3">
      <c r="A8" s="6"/>
      <c r="B8" s="6"/>
      <c r="C8" s="8"/>
      <c r="D8" s="6"/>
    </row>
    <row r="9" spans="1:4" x14ac:dyDescent="0.3">
      <c r="A9" s="6"/>
      <c r="B9" s="6"/>
      <c r="C9" s="8"/>
      <c r="D9" s="6"/>
    </row>
    <row r="10" spans="1:4" x14ac:dyDescent="0.3">
      <c r="A10" s="6"/>
      <c r="B10" s="6"/>
      <c r="C10" s="8"/>
      <c r="D10" s="6"/>
    </row>
    <row r="11" spans="1:4" x14ac:dyDescent="0.3">
      <c r="A11" s="6"/>
      <c r="B11" s="6"/>
      <c r="C11" s="8"/>
      <c r="D11" s="6"/>
    </row>
    <row r="12" spans="1:4" x14ac:dyDescent="0.3">
      <c r="A12" s="6"/>
      <c r="B12" s="6"/>
      <c r="C12" s="8"/>
      <c r="D12" s="6"/>
    </row>
    <row r="13" spans="1:4" x14ac:dyDescent="0.3">
      <c r="A13" s="6"/>
      <c r="B13" s="6"/>
      <c r="C13" s="8"/>
      <c r="D13" s="6"/>
    </row>
    <row r="14" spans="1:4" x14ac:dyDescent="0.3">
      <c r="A14" s="6"/>
      <c r="B14" s="6"/>
      <c r="C14" s="8"/>
      <c r="D14" s="6"/>
    </row>
    <row r="15" spans="1:4" x14ac:dyDescent="0.3">
      <c r="A15" s="6"/>
      <c r="B15" s="6"/>
      <c r="C15" s="8"/>
      <c r="D15" s="6"/>
    </row>
    <row r="16" spans="1:4" x14ac:dyDescent="0.3">
      <c r="A16" s="6"/>
      <c r="B16" s="6"/>
      <c r="C16" s="8"/>
      <c r="D16" s="6"/>
    </row>
    <row r="17" spans="1:4" x14ac:dyDescent="0.3">
      <c r="A17" s="6"/>
      <c r="B17" s="6"/>
      <c r="C17" s="8"/>
      <c r="D17" s="6"/>
    </row>
    <row r="18" spans="1:4" x14ac:dyDescent="0.3">
      <c r="A18" s="6"/>
      <c r="B18" s="6"/>
      <c r="C18" s="8"/>
      <c r="D18" s="6"/>
    </row>
    <row r="19" spans="1:4" x14ac:dyDescent="0.3">
      <c r="A19" s="6"/>
      <c r="B19" s="6"/>
      <c r="C19" s="8"/>
      <c r="D19" s="6"/>
    </row>
    <row r="20" spans="1:4" x14ac:dyDescent="0.3">
      <c r="A20" s="6"/>
      <c r="B20" s="6"/>
      <c r="C20" s="8"/>
      <c r="D20" s="6"/>
    </row>
    <row r="21" spans="1:4" x14ac:dyDescent="0.3">
      <c r="A21" s="6"/>
      <c r="B21" s="6"/>
      <c r="C21" s="8"/>
      <c r="D21" s="6"/>
    </row>
    <row r="22" spans="1:4" x14ac:dyDescent="0.3">
      <c r="A22" s="6"/>
      <c r="B22" s="6"/>
      <c r="C22" s="8"/>
      <c r="D22" s="6"/>
    </row>
    <row r="23" spans="1:4" x14ac:dyDescent="0.3">
      <c r="A23" s="6"/>
      <c r="B23" s="6"/>
      <c r="C23" s="8"/>
      <c r="D23" s="6"/>
    </row>
    <row r="24" spans="1:4" x14ac:dyDescent="0.3">
      <c r="A24" s="10" t="s">
        <v>44</v>
      </c>
      <c r="B24" s="6"/>
      <c r="C24" s="8"/>
      <c r="D24" s="6"/>
    </row>
    <row r="25" spans="1:4" x14ac:dyDescent="0.3">
      <c r="A25" s="6"/>
      <c r="B25" s="6"/>
      <c r="C25" s="8"/>
      <c r="D25" s="6"/>
    </row>
    <row r="26" spans="1:4" x14ac:dyDescent="0.3">
      <c r="A26" s="11" t="s">
        <v>41</v>
      </c>
      <c r="B26" s="12" t="s">
        <v>1</v>
      </c>
      <c r="C26" s="8"/>
      <c r="D26" s="6"/>
    </row>
    <row r="27" spans="1:4" x14ac:dyDescent="0.3">
      <c r="A27" s="6"/>
      <c r="B27" s="6"/>
      <c r="C27" s="8"/>
      <c r="D27" s="6"/>
    </row>
    <row r="28" spans="1:4" ht="36" customHeight="1" x14ac:dyDescent="0.3">
      <c r="A28" s="13" t="s">
        <v>3</v>
      </c>
      <c r="B28" s="13" t="s">
        <v>42</v>
      </c>
      <c r="C28" s="13" t="s">
        <v>35</v>
      </c>
      <c r="D28" s="13" t="s">
        <v>4</v>
      </c>
    </row>
    <row r="29" spans="1:4" x14ac:dyDescent="0.3">
      <c r="A29" s="14" t="s">
        <v>43</v>
      </c>
      <c r="B29" s="15"/>
      <c r="C29" s="64"/>
      <c r="D29" s="64"/>
    </row>
    <row r="30" spans="1:4" x14ac:dyDescent="0.3">
      <c r="A30" s="39" t="s">
        <v>14</v>
      </c>
      <c r="B30" s="15">
        <v>36828</v>
      </c>
      <c r="C30" s="16">
        <v>0</v>
      </c>
      <c r="D30" s="17">
        <f>+B30*C30</f>
        <v>0</v>
      </c>
    </row>
    <row r="31" spans="1:4" x14ac:dyDescent="0.3">
      <c r="A31" s="39" t="s">
        <v>15</v>
      </c>
      <c r="B31" s="15">
        <v>34048</v>
      </c>
      <c r="C31" s="16">
        <v>0</v>
      </c>
      <c r="D31" s="17">
        <f>+B31*C31</f>
        <v>0</v>
      </c>
    </row>
    <row r="32" spans="1:4" x14ac:dyDescent="0.3">
      <c r="A32" s="69" t="s">
        <v>16</v>
      </c>
      <c r="B32" s="15">
        <v>25577</v>
      </c>
      <c r="C32" s="16">
        <v>0</v>
      </c>
      <c r="D32" s="17">
        <f>+B32*C32</f>
        <v>0</v>
      </c>
    </row>
    <row r="33" spans="1:5" x14ac:dyDescent="0.3">
      <c r="A33" s="40" t="s">
        <v>17</v>
      </c>
      <c r="B33" s="65">
        <f>SUM(B30:B32)</f>
        <v>96453</v>
      </c>
      <c r="C33" s="66"/>
      <c r="D33" s="67">
        <f>SUM(D30:D32)</f>
        <v>0</v>
      </c>
      <c r="E33" s="5" t="s">
        <v>1</v>
      </c>
    </row>
    <row r="34" spans="1:5" ht="30" x14ac:dyDescent="0.3">
      <c r="A34" s="18" t="s">
        <v>1</v>
      </c>
      <c r="B34" s="19" t="s">
        <v>5</v>
      </c>
      <c r="C34" s="13" t="s">
        <v>6</v>
      </c>
      <c r="D34" s="13" t="s">
        <v>7</v>
      </c>
    </row>
    <row r="35" spans="1:5" x14ac:dyDescent="0.3">
      <c r="A35" s="14" t="s">
        <v>32</v>
      </c>
      <c r="B35" s="64"/>
      <c r="C35" s="64"/>
      <c r="D35" s="64"/>
    </row>
    <row r="36" spans="1:5" x14ac:dyDescent="0.3">
      <c r="A36" s="39" t="s">
        <v>33</v>
      </c>
      <c r="B36" s="15">
        <v>137.13999999999999</v>
      </c>
      <c r="C36" s="68">
        <v>7.3782E-2</v>
      </c>
      <c r="D36" s="17">
        <f>+B36*C36*365</f>
        <v>3693.2391701999995</v>
      </c>
    </row>
    <row r="37" spans="1:5" x14ac:dyDescent="0.3">
      <c r="A37" s="39" t="s">
        <v>34</v>
      </c>
      <c r="B37" s="15">
        <v>137.13999999999999</v>
      </c>
      <c r="C37" s="68">
        <v>1.9109999999999999E-3</v>
      </c>
      <c r="D37" s="17">
        <f>+B37*C37*365</f>
        <v>95.657207099999994</v>
      </c>
    </row>
    <row r="38" spans="1:5" x14ac:dyDescent="0.3">
      <c r="A38" s="40" t="s">
        <v>18</v>
      </c>
      <c r="B38" s="65"/>
      <c r="C38" s="68"/>
      <c r="D38" s="67">
        <f>SUM(D36:D37)</f>
        <v>3788.8963772999996</v>
      </c>
    </row>
    <row r="39" spans="1:5" x14ac:dyDescent="0.3">
      <c r="A39" s="14" t="s">
        <v>9</v>
      </c>
      <c r="B39" s="23">
        <f>+D33+D38</f>
        <v>3788.8963772999996</v>
      </c>
      <c r="C39" s="24">
        <v>5.11269632E-2</v>
      </c>
      <c r="D39" s="25">
        <f>B39*C39</f>
        <v>193.7147656508304</v>
      </c>
    </row>
    <row r="40" spans="1:5" x14ac:dyDescent="0.3">
      <c r="A40" s="26"/>
      <c r="B40" s="20" t="s">
        <v>10</v>
      </c>
      <c r="C40" s="13" t="s">
        <v>36</v>
      </c>
      <c r="D40" s="27"/>
    </row>
    <row r="41" spans="1:5" x14ac:dyDescent="0.3">
      <c r="A41" s="14" t="s">
        <v>12</v>
      </c>
      <c r="B41" s="28">
        <v>365</v>
      </c>
      <c r="C41" s="71">
        <v>4.4838999999999997E-2</v>
      </c>
      <c r="D41" s="29">
        <f>+B41*C41*19</f>
        <v>310.95846499999999</v>
      </c>
    </row>
    <row r="43" spans="1:5" ht="21" customHeight="1" x14ac:dyDescent="0.3">
      <c r="A43" s="72" t="s">
        <v>31</v>
      </c>
      <c r="B43" s="72"/>
      <c r="C43" s="72"/>
      <c r="D43" s="31">
        <f>+D33+D38+D39+D41</f>
        <v>4293.5696079508298</v>
      </c>
    </row>
    <row r="45" spans="1:5" x14ac:dyDescent="0.3">
      <c r="A45" s="5" t="s">
        <v>13</v>
      </c>
    </row>
    <row r="48" spans="1:5" customFormat="1" x14ac:dyDescent="0.25">
      <c r="A48" s="10" t="s">
        <v>45</v>
      </c>
      <c r="B48" s="32"/>
      <c r="C48" s="32"/>
      <c r="D48" s="32"/>
      <c r="E48" s="32"/>
    </row>
    <row r="49" spans="1:8" customFormat="1" x14ac:dyDescent="0.25">
      <c r="A49" s="34"/>
      <c r="B49" s="32"/>
      <c r="C49" s="32"/>
      <c r="D49" s="32"/>
      <c r="E49" s="32"/>
    </row>
    <row r="50" spans="1:8" customFormat="1" ht="15.75" x14ac:dyDescent="0.3">
      <c r="A50" s="6"/>
      <c r="B50" s="32"/>
      <c r="C50" s="32"/>
      <c r="D50" s="32"/>
      <c r="E50" s="32"/>
    </row>
    <row r="51" spans="1:8" customFormat="1" ht="15" x14ac:dyDescent="0.25">
      <c r="A51" s="11" t="s">
        <v>41</v>
      </c>
      <c r="B51" s="32"/>
      <c r="C51" s="32"/>
      <c r="D51" s="32"/>
      <c r="E51" s="32"/>
    </row>
    <row r="52" spans="1:8" customFormat="1" ht="15" x14ac:dyDescent="0.25">
      <c r="A52" s="32"/>
      <c r="B52" s="32"/>
      <c r="C52" s="32"/>
      <c r="D52" s="32"/>
      <c r="E52" s="32"/>
    </row>
    <row r="53" spans="1:8" customFormat="1" ht="15" x14ac:dyDescent="0.25">
      <c r="A53" s="32"/>
      <c r="B53" s="32"/>
      <c r="C53" s="32"/>
      <c r="D53" s="32"/>
      <c r="E53" s="32"/>
    </row>
    <row r="54" spans="1:8" customFormat="1" ht="15" x14ac:dyDescent="0.25">
      <c r="A54" s="32"/>
      <c r="B54" s="32"/>
      <c r="C54" s="32"/>
      <c r="D54" s="32"/>
      <c r="E54" s="32"/>
    </row>
    <row r="55" spans="1:8" customFormat="1" ht="35.25" customHeight="1" x14ac:dyDescent="0.25">
      <c r="A55" s="13" t="s">
        <v>3</v>
      </c>
      <c r="B55" s="13" t="s">
        <v>42</v>
      </c>
      <c r="C55" s="13" t="s">
        <v>38</v>
      </c>
      <c r="D55" s="13" t="s">
        <v>4</v>
      </c>
      <c r="E55" s="32"/>
      <c r="H55" s="35"/>
    </row>
    <row r="56" spans="1:8" customFormat="1" ht="15.75" x14ac:dyDescent="0.3">
      <c r="A56" s="14" t="s">
        <v>43</v>
      </c>
      <c r="B56" s="15" t="s">
        <v>1</v>
      </c>
      <c r="C56" s="37" t="s">
        <v>1</v>
      </c>
      <c r="D56" s="17" t="s">
        <v>1</v>
      </c>
      <c r="E56" s="32"/>
      <c r="H56" s="38"/>
    </row>
    <row r="57" spans="1:8" customFormat="1" ht="15.75" x14ac:dyDescent="0.3">
      <c r="A57" s="39" t="s">
        <v>14</v>
      </c>
      <c r="B57" s="15">
        <v>246428</v>
      </c>
      <c r="C57" s="16">
        <v>0</v>
      </c>
      <c r="D57" s="17">
        <f>+B57*C57</f>
        <v>0</v>
      </c>
      <c r="E57" s="32"/>
      <c r="H57" s="38"/>
    </row>
    <row r="58" spans="1:8" customFormat="1" ht="15.75" x14ac:dyDescent="0.3">
      <c r="A58" s="39" t="s">
        <v>15</v>
      </c>
      <c r="B58" s="15">
        <v>276247</v>
      </c>
      <c r="C58" s="16">
        <v>0</v>
      </c>
      <c r="D58" s="17">
        <f>+B58*C58</f>
        <v>0</v>
      </c>
      <c r="E58" s="32"/>
      <c r="H58" s="38"/>
    </row>
    <row r="59" spans="1:8" customFormat="1" ht="15.75" x14ac:dyDescent="0.3">
      <c r="A59" s="39" t="s">
        <v>16</v>
      </c>
      <c r="B59" s="15">
        <v>235847</v>
      </c>
      <c r="C59" s="16">
        <v>0</v>
      </c>
      <c r="D59" s="17">
        <f t="shared" ref="D59:D61" si="0">+B59*C59</f>
        <v>0</v>
      </c>
      <c r="E59" s="32"/>
      <c r="H59" s="38"/>
    </row>
    <row r="60" spans="1:8" customFormat="1" ht="15.75" x14ac:dyDescent="0.3">
      <c r="A60" s="39" t="s">
        <v>20</v>
      </c>
      <c r="B60" s="15">
        <v>250514</v>
      </c>
      <c r="C60" s="16">
        <v>0</v>
      </c>
      <c r="D60" s="17">
        <f t="shared" si="0"/>
        <v>0</v>
      </c>
      <c r="E60" s="32"/>
      <c r="H60" s="38"/>
    </row>
    <row r="61" spans="1:8" customFormat="1" ht="15.75" x14ac:dyDescent="0.3">
      <c r="A61" s="39" t="s">
        <v>21</v>
      </c>
      <c r="B61" s="15">
        <v>93468</v>
      </c>
      <c r="C61" s="16">
        <v>0</v>
      </c>
      <c r="D61" s="17">
        <f t="shared" si="0"/>
        <v>0</v>
      </c>
      <c r="E61" s="32"/>
      <c r="H61" s="38"/>
    </row>
    <row r="62" spans="1:8" customFormat="1" ht="15.75" x14ac:dyDescent="0.3">
      <c r="A62" s="39" t="s">
        <v>22</v>
      </c>
      <c r="B62" s="15">
        <v>576046</v>
      </c>
      <c r="C62" s="16">
        <v>0</v>
      </c>
      <c r="D62" s="17">
        <f>+B62*C62</f>
        <v>0</v>
      </c>
      <c r="E62" s="32"/>
      <c r="H62" s="38"/>
    </row>
    <row r="63" spans="1:8" customFormat="1" ht="15.75" x14ac:dyDescent="0.3">
      <c r="A63" s="40" t="s">
        <v>17</v>
      </c>
      <c r="B63" s="41">
        <f>SUM(B57:B62)</f>
        <v>1678550</v>
      </c>
      <c r="C63" s="42" t="s">
        <v>1</v>
      </c>
      <c r="D63" s="43">
        <f>SUM(D57:D62)</f>
        <v>0</v>
      </c>
      <c r="E63" s="32" t="s">
        <v>1</v>
      </c>
    </row>
    <row r="64" spans="1:8" customFormat="1" ht="32.25" customHeight="1" x14ac:dyDescent="0.25">
      <c r="A64" s="18" t="s">
        <v>1</v>
      </c>
      <c r="B64" s="19" t="s">
        <v>5</v>
      </c>
      <c r="C64" s="13" t="s">
        <v>6</v>
      </c>
      <c r="D64" s="13" t="s">
        <v>7</v>
      </c>
      <c r="E64" s="32"/>
    </row>
    <row r="65" spans="1:7" customFormat="1" ht="15.75" x14ac:dyDescent="0.3">
      <c r="A65" s="36" t="s">
        <v>8</v>
      </c>
      <c r="B65" s="15" t="s">
        <v>1</v>
      </c>
      <c r="C65" s="37" t="s">
        <v>1</v>
      </c>
      <c r="D65" s="17" t="s">
        <v>1</v>
      </c>
      <c r="E65" s="32"/>
    </row>
    <row r="66" spans="1:7" customFormat="1" ht="15.75" x14ac:dyDescent="0.3">
      <c r="A66" s="39" t="s">
        <v>14</v>
      </c>
      <c r="B66" s="15">
        <v>1005.42</v>
      </c>
      <c r="C66" s="70">
        <v>5.3858999999999997E-2</v>
      </c>
      <c r="D66" s="17">
        <f>+B66*C66*365</f>
        <v>19765.084259700001</v>
      </c>
      <c r="E66" s="32"/>
      <c r="G66" s="62"/>
    </row>
    <row r="67" spans="1:7" customFormat="1" ht="15.75" x14ac:dyDescent="0.3">
      <c r="A67" s="39" t="s">
        <v>15</v>
      </c>
      <c r="B67" s="15">
        <v>1005.42</v>
      </c>
      <c r="C67" s="70">
        <v>2.8087000000000001E-2</v>
      </c>
      <c r="D67" s="17">
        <f t="shared" ref="D67:D71" si="1">+B67*C67*365</f>
        <v>10307.319512099999</v>
      </c>
      <c r="E67" s="32"/>
      <c r="G67" s="62"/>
    </row>
    <row r="68" spans="1:7" customFormat="1" ht="15.75" x14ac:dyDescent="0.3">
      <c r="A68" s="39" t="s">
        <v>16</v>
      </c>
      <c r="B68" s="15">
        <v>1005.42</v>
      </c>
      <c r="C68" s="70">
        <v>1.1677999999999999E-2</v>
      </c>
      <c r="D68" s="17">
        <f t="shared" si="1"/>
        <v>4285.5725874</v>
      </c>
      <c r="E68" s="32"/>
      <c r="G68" s="62"/>
    </row>
    <row r="69" spans="1:7" customFormat="1" ht="15.75" x14ac:dyDescent="0.3">
      <c r="A69" s="39" t="s">
        <v>20</v>
      </c>
      <c r="B69" s="15">
        <v>1005.42</v>
      </c>
      <c r="C69" s="70">
        <v>1.0085999999999999E-2</v>
      </c>
      <c r="D69" s="17">
        <f t="shared" si="1"/>
        <v>3701.3431337999996</v>
      </c>
      <c r="E69" s="32"/>
      <c r="G69" s="62"/>
    </row>
    <row r="70" spans="1:7" customFormat="1" ht="15.75" x14ac:dyDescent="0.3">
      <c r="A70" s="39" t="s">
        <v>21</v>
      </c>
      <c r="B70" s="15">
        <v>1005.42</v>
      </c>
      <c r="C70" s="70">
        <v>6.3790000000000001E-3</v>
      </c>
      <c r="D70" s="17">
        <f t="shared" si="1"/>
        <v>2340.9545756999996</v>
      </c>
      <c r="E70" s="32"/>
      <c r="G70" s="62"/>
    </row>
    <row r="71" spans="1:7" customFormat="1" ht="15.75" x14ac:dyDescent="0.3">
      <c r="A71" s="39" t="s">
        <v>22</v>
      </c>
      <c r="B71" s="15">
        <v>1123.42</v>
      </c>
      <c r="C71" s="70">
        <v>3.7160000000000001E-3</v>
      </c>
      <c r="D71" s="17">
        <f t="shared" si="1"/>
        <v>1523.7394828000001</v>
      </c>
      <c r="E71" s="32"/>
      <c r="G71" s="62"/>
    </row>
    <row r="72" spans="1:7" customFormat="1" ht="15.75" x14ac:dyDescent="0.3">
      <c r="A72" s="40" t="s">
        <v>18</v>
      </c>
      <c r="B72" s="41" t="s">
        <v>1</v>
      </c>
      <c r="C72" s="42" t="s">
        <v>1</v>
      </c>
      <c r="D72" s="43">
        <f>SUM(D66:D71)</f>
        <v>41924.013551500007</v>
      </c>
      <c r="E72" s="32"/>
    </row>
    <row r="73" spans="1:7" customFormat="1" ht="15.75" x14ac:dyDescent="0.3">
      <c r="A73" s="20" t="s">
        <v>1</v>
      </c>
      <c r="B73" s="21"/>
      <c r="C73" s="21"/>
      <c r="D73" s="22" t="s">
        <v>1</v>
      </c>
      <c r="E73" s="32"/>
    </row>
    <row r="74" spans="1:7" customFormat="1" ht="15.75" x14ac:dyDescent="0.3">
      <c r="A74" s="44" t="s">
        <v>9</v>
      </c>
      <c r="B74" s="45">
        <f>+D63+D72</f>
        <v>41924.013551500007</v>
      </c>
      <c r="C74" s="46">
        <v>5.11269632E-2</v>
      </c>
      <c r="D74" s="47">
        <f>+B74*C74</f>
        <v>2143.4474980438422</v>
      </c>
      <c r="E74" s="32"/>
    </row>
    <row r="75" spans="1:7" customFormat="1" x14ac:dyDescent="0.3">
      <c r="A75" s="26"/>
      <c r="B75" s="33" t="s">
        <v>10</v>
      </c>
      <c r="C75" s="13" t="s">
        <v>11</v>
      </c>
      <c r="D75" s="27"/>
      <c r="E75" s="32"/>
    </row>
    <row r="76" spans="1:7" customFormat="1" ht="15.75" x14ac:dyDescent="0.3">
      <c r="A76" s="44" t="s">
        <v>12</v>
      </c>
      <c r="B76" s="48">
        <v>365</v>
      </c>
      <c r="C76" s="49">
        <v>0</v>
      </c>
      <c r="D76" s="49">
        <v>2982.57</v>
      </c>
    </row>
    <row r="77" spans="1:7" customFormat="1" x14ac:dyDescent="0.3">
      <c r="A77" s="5"/>
      <c r="B77" s="5"/>
      <c r="C77" s="30"/>
      <c r="D77" s="5"/>
    </row>
    <row r="78" spans="1:7" customFormat="1" ht="15" x14ac:dyDescent="0.25">
      <c r="A78" s="72" t="s">
        <v>30</v>
      </c>
      <c r="B78" s="72"/>
      <c r="C78" s="72"/>
      <c r="D78" s="31">
        <f>+D63+D72+D74+D76</f>
        <v>47050.031049543846</v>
      </c>
    </row>
    <row r="79" spans="1:7" customFormat="1" ht="15" x14ac:dyDescent="0.25"/>
    <row r="80" spans="1:7" customFormat="1" x14ac:dyDescent="0.3">
      <c r="A80" s="5" t="s">
        <v>13</v>
      </c>
      <c r="C80" s="50"/>
    </row>
    <row r="81" spans="1:5" customFormat="1" x14ac:dyDescent="0.3">
      <c r="A81" s="5"/>
    </row>
    <row r="82" spans="1:5" x14ac:dyDescent="0.3">
      <c r="A82" s="51"/>
      <c r="B82" s="52"/>
    </row>
    <row r="83" spans="1:5" customFormat="1" ht="24" customHeight="1" x14ac:dyDescent="0.25">
      <c r="A83" s="10" t="s">
        <v>37</v>
      </c>
      <c r="B83" s="32"/>
      <c r="C83" s="32"/>
      <c r="D83" s="32"/>
      <c r="E83" s="32"/>
    </row>
    <row r="84" spans="1:5" customFormat="1" x14ac:dyDescent="0.25">
      <c r="A84" s="34"/>
      <c r="B84" s="32"/>
      <c r="C84" s="32"/>
      <c r="D84" s="32"/>
      <c r="E84" s="32"/>
    </row>
    <row r="85" spans="1:5" customFormat="1" ht="15.75" x14ac:dyDescent="0.3">
      <c r="A85" s="6"/>
      <c r="B85" s="32"/>
      <c r="C85" s="32"/>
      <c r="D85" s="32"/>
      <c r="E85" s="32"/>
    </row>
    <row r="86" spans="1:5" customFormat="1" ht="15" x14ac:dyDescent="0.25">
      <c r="A86" s="11" t="s">
        <v>41</v>
      </c>
      <c r="B86" s="32"/>
      <c r="C86" s="32"/>
      <c r="D86" s="32"/>
      <c r="E86" s="32"/>
    </row>
    <row r="87" spans="1:5" customFormat="1" ht="15" x14ac:dyDescent="0.25">
      <c r="A87" s="32"/>
      <c r="B87" s="32"/>
      <c r="C87" s="32"/>
      <c r="D87" s="32"/>
      <c r="E87" s="32"/>
    </row>
    <row r="88" spans="1:5" customFormat="1" ht="15" x14ac:dyDescent="0.25">
      <c r="A88" s="32"/>
      <c r="B88" s="32"/>
      <c r="C88" s="32"/>
      <c r="D88" s="32"/>
      <c r="E88" s="32"/>
    </row>
    <row r="89" spans="1:5" customFormat="1" ht="15" x14ac:dyDescent="0.25">
      <c r="A89" s="32"/>
      <c r="B89" s="32"/>
      <c r="C89" s="32"/>
      <c r="D89" s="32"/>
      <c r="E89" s="32"/>
    </row>
    <row r="90" spans="1:5" customFormat="1" ht="30" x14ac:dyDescent="0.25">
      <c r="A90" s="13" t="s">
        <v>3</v>
      </c>
      <c r="B90" s="13" t="s">
        <v>1</v>
      </c>
      <c r="C90" s="13" t="s">
        <v>35</v>
      </c>
      <c r="D90" s="13" t="s">
        <v>4</v>
      </c>
      <c r="E90" s="32"/>
    </row>
    <row r="91" spans="1:5" customFormat="1" ht="15.75" x14ac:dyDescent="0.3">
      <c r="A91" s="14" t="s">
        <v>43</v>
      </c>
      <c r="B91" s="15" t="s">
        <v>1</v>
      </c>
      <c r="C91" s="37" t="s">
        <v>1</v>
      </c>
      <c r="D91" s="17" t="s">
        <v>1</v>
      </c>
      <c r="E91" s="32"/>
    </row>
    <row r="92" spans="1:5" customFormat="1" ht="15.75" x14ac:dyDescent="0.3">
      <c r="A92" s="39" t="s">
        <v>14</v>
      </c>
      <c r="B92" s="15">
        <v>155148</v>
      </c>
      <c r="C92" s="16">
        <v>0</v>
      </c>
      <c r="D92" s="17">
        <f>+B92*C92</f>
        <v>0</v>
      </c>
      <c r="E92" s="32"/>
    </row>
    <row r="93" spans="1:5" customFormat="1" ht="15.75" x14ac:dyDescent="0.3">
      <c r="A93" s="39" t="s">
        <v>15</v>
      </c>
      <c r="B93" s="15">
        <v>176025</v>
      </c>
      <c r="C93" s="16">
        <v>0</v>
      </c>
      <c r="D93" s="17">
        <f t="shared" ref="D93:D97" si="2">+B93*C93</f>
        <v>0</v>
      </c>
      <c r="E93" s="32"/>
    </row>
    <row r="94" spans="1:5" customFormat="1" ht="15.75" x14ac:dyDescent="0.3">
      <c r="A94" s="39" t="s">
        <v>16</v>
      </c>
      <c r="B94" s="15">
        <v>125941</v>
      </c>
      <c r="C94" s="16">
        <v>0</v>
      </c>
      <c r="D94" s="17">
        <f t="shared" si="2"/>
        <v>0</v>
      </c>
      <c r="E94" s="32"/>
    </row>
    <row r="95" spans="1:5" customFormat="1" ht="15.75" x14ac:dyDescent="0.3">
      <c r="A95" s="39" t="s">
        <v>20</v>
      </c>
      <c r="B95" s="15">
        <v>161233</v>
      </c>
      <c r="C95" s="16">
        <v>0</v>
      </c>
      <c r="D95" s="17">
        <f t="shared" si="2"/>
        <v>0</v>
      </c>
      <c r="E95" s="32"/>
    </row>
    <row r="96" spans="1:5" customFormat="1" ht="15.75" x14ac:dyDescent="0.3">
      <c r="A96" s="39" t="s">
        <v>21</v>
      </c>
      <c r="B96" s="15">
        <v>74278</v>
      </c>
      <c r="C96" s="16">
        <v>0</v>
      </c>
      <c r="D96" s="17">
        <f t="shared" si="2"/>
        <v>0</v>
      </c>
      <c r="E96" s="32"/>
    </row>
    <row r="97" spans="1:7" customFormat="1" ht="15.75" x14ac:dyDescent="0.3">
      <c r="A97" s="39" t="s">
        <v>22</v>
      </c>
      <c r="B97" s="15">
        <v>629427</v>
      </c>
      <c r="C97" s="16">
        <v>0</v>
      </c>
      <c r="D97" s="17">
        <f t="shared" si="2"/>
        <v>0</v>
      </c>
      <c r="E97" s="32"/>
    </row>
    <row r="98" spans="1:7" customFormat="1" ht="15.75" x14ac:dyDescent="0.3">
      <c r="A98" s="40" t="s">
        <v>17</v>
      </c>
      <c r="B98" s="41">
        <f>SUM(B92:B97)</f>
        <v>1322052</v>
      </c>
      <c r="C98" s="42" t="s">
        <v>1</v>
      </c>
      <c r="D98" s="43">
        <f>SUM(D92:D97)</f>
        <v>0</v>
      </c>
      <c r="E98" s="32" t="s">
        <v>1</v>
      </c>
    </row>
    <row r="99" spans="1:7" customFormat="1" ht="30" x14ac:dyDescent="0.25">
      <c r="A99" s="53" t="s">
        <v>1</v>
      </c>
      <c r="B99" s="19" t="s">
        <v>5</v>
      </c>
      <c r="C99" s="13" t="s">
        <v>6</v>
      </c>
      <c r="D99" s="13" t="s">
        <v>7</v>
      </c>
      <c r="E99" s="32"/>
    </row>
    <row r="100" spans="1:7" customFormat="1" ht="15.75" x14ac:dyDescent="0.3">
      <c r="A100" s="36" t="s">
        <v>8</v>
      </c>
      <c r="B100" s="15" t="s">
        <v>1</v>
      </c>
      <c r="C100" s="37" t="s">
        <v>1</v>
      </c>
      <c r="D100" s="17" t="s">
        <v>1</v>
      </c>
      <c r="E100" s="32"/>
    </row>
    <row r="101" spans="1:7" customFormat="1" ht="15.75" x14ac:dyDescent="0.3">
      <c r="A101" s="39" t="s">
        <v>14</v>
      </c>
      <c r="B101" s="15">
        <v>300</v>
      </c>
      <c r="C101" s="70">
        <v>7.8881999999999994E-2</v>
      </c>
      <c r="D101" s="17">
        <f>+B101*C101*365</f>
        <v>8637.5789999999979</v>
      </c>
      <c r="E101" s="32" t="s">
        <v>1</v>
      </c>
      <c r="F101" t="s">
        <v>1</v>
      </c>
      <c r="G101" s="63"/>
    </row>
    <row r="102" spans="1:7" customFormat="1" ht="15.75" x14ac:dyDescent="0.3">
      <c r="A102" s="39" t="s">
        <v>15</v>
      </c>
      <c r="B102" s="15">
        <v>300</v>
      </c>
      <c r="C102" s="70">
        <v>4.1309999999999999E-2</v>
      </c>
      <c r="D102" s="17">
        <f t="shared" ref="D102:D106" si="3">+B102*C102*365</f>
        <v>4523.4450000000006</v>
      </c>
      <c r="E102" s="32" t="s">
        <v>1</v>
      </c>
      <c r="G102" s="63"/>
    </row>
    <row r="103" spans="1:7" customFormat="1" ht="15.75" x14ac:dyDescent="0.3">
      <c r="A103" s="39" t="s">
        <v>16</v>
      </c>
      <c r="B103" s="15">
        <v>300</v>
      </c>
      <c r="C103" s="70">
        <v>1.797E-2</v>
      </c>
      <c r="D103" s="17">
        <f t="shared" si="3"/>
        <v>1967.7149999999999</v>
      </c>
      <c r="E103" s="32" t="s">
        <v>1</v>
      </c>
      <c r="G103" s="63"/>
    </row>
    <row r="104" spans="1:7" customFormat="1" ht="15.75" x14ac:dyDescent="0.3">
      <c r="A104" s="39" t="s">
        <v>20</v>
      </c>
      <c r="B104" s="15">
        <v>300</v>
      </c>
      <c r="C104" s="70">
        <v>1.417E-2</v>
      </c>
      <c r="D104" s="17">
        <f t="shared" si="3"/>
        <v>1551.615</v>
      </c>
      <c r="E104" s="32" t="s">
        <v>1</v>
      </c>
      <c r="G104" s="63"/>
    </row>
    <row r="105" spans="1:7" customFormat="1" ht="15.75" x14ac:dyDescent="0.3">
      <c r="A105" s="39" t="s">
        <v>21</v>
      </c>
      <c r="B105" s="15">
        <v>300</v>
      </c>
      <c r="C105" s="70">
        <v>5.2950000000000002E-3</v>
      </c>
      <c r="D105" s="17">
        <f t="shared" si="3"/>
        <v>579.80250000000001</v>
      </c>
      <c r="E105" s="32" t="s">
        <v>1</v>
      </c>
      <c r="G105" s="63"/>
    </row>
    <row r="106" spans="1:7" customFormat="1" ht="15.75" x14ac:dyDescent="0.3">
      <c r="A106" s="39" t="s">
        <v>22</v>
      </c>
      <c r="B106" s="15">
        <v>500</v>
      </c>
      <c r="C106" s="70">
        <v>2.5100000000000001E-3</v>
      </c>
      <c r="D106" s="17">
        <f t="shared" si="3"/>
        <v>458.07500000000005</v>
      </c>
      <c r="E106" s="32" t="s">
        <v>1</v>
      </c>
      <c r="G106" s="63"/>
    </row>
    <row r="107" spans="1:7" customFormat="1" ht="15.75" x14ac:dyDescent="0.3">
      <c r="A107" s="40" t="s">
        <v>18</v>
      </c>
      <c r="B107" s="41" t="s">
        <v>1</v>
      </c>
      <c r="C107" s="42" t="s">
        <v>1</v>
      </c>
      <c r="D107" s="43">
        <f>SUM(D101:D106)</f>
        <v>17718.231500000002</v>
      </c>
    </row>
    <row r="108" spans="1:7" customFormat="1" ht="15.75" x14ac:dyDescent="0.3">
      <c r="A108" s="20" t="s">
        <v>1</v>
      </c>
      <c r="B108" s="21"/>
      <c r="C108" s="21"/>
      <c r="D108" s="22" t="s">
        <v>1</v>
      </c>
    </row>
    <row r="109" spans="1:7" customFormat="1" ht="15.75" x14ac:dyDescent="0.3">
      <c r="A109" s="44" t="s">
        <v>9</v>
      </c>
      <c r="B109" s="54">
        <f>D98+D107</f>
        <v>17718.231500000002</v>
      </c>
      <c r="C109" s="46">
        <v>5.11269632E-2</v>
      </c>
      <c r="D109" s="47">
        <f>B109*C109</f>
        <v>905.87936986958084</v>
      </c>
    </row>
    <row r="110" spans="1:7" customFormat="1" x14ac:dyDescent="0.3">
      <c r="A110" s="26"/>
      <c r="B110" s="33" t="s">
        <v>10</v>
      </c>
      <c r="C110" s="13" t="s">
        <v>11</v>
      </c>
      <c r="D110" s="27"/>
    </row>
    <row r="111" spans="1:7" customFormat="1" ht="15.75" x14ac:dyDescent="0.3">
      <c r="A111" s="44" t="s">
        <v>12</v>
      </c>
      <c r="B111" s="48">
        <v>365</v>
      </c>
      <c r="C111" s="49">
        <v>0</v>
      </c>
      <c r="D111" s="49">
        <v>507.14</v>
      </c>
    </row>
    <row r="112" spans="1:7" customFormat="1" x14ac:dyDescent="0.3">
      <c r="A112" s="5"/>
      <c r="B112" s="5"/>
      <c r="C112" s="30"/>
      <c r="D112" s="5"/>
    </row>
    <row r="113" spans="1:4" customFormat="1" ht="15" x14ac:dyDescent="0.25">
      <c r="A113" s="72" t="s">
        <v>19</v>
      </c>
      <c r="B113" s="72"/>
      <c r="C113" s="72"/>
      <c r="D113" s="31">
        <f>+D98+D107+D109+D111</f>
        <v>19131.250869869582</v>
      </c>
    </row>
    <row r="114" spans="1:4" customFormat="1" ht="15" x14ac:dyDescent="0.25"/>
    <row r="115" spans="1:4" customFormat="1" x14ac:dyDescent="0.3">
      <c r="A115" s="5" t="s">
        <v>13</v>
      </c>
    </row>
    <row r="116" spans="1:4" customFormat="1" x14ac:dyDescent="0.3">
      <c r="A116" s="5"/>
    </row>
    <row r="117" spans="1:4" customFormat="1" x14ac:dyDescent="0.3">
      <c r="A117" s="5"/>
    </row>
    <row r="119" spans="1:4" x14ac:dyDescent="0.3">
      <c r="A119" s="7" t="s">
        <v>23</v>
      </c>
    </row>
    <row r="121" spans="1:4" x14ac:dyDescent="0.3">
      <c r="A121" s="55" t="s">
        <v>24</v>
      </c>
      <c r="B121" s="55" t="s">
        <v>25</v>
      </c>
    </row>
    <row r="122" spans="1:4" x14ac:dyDescent="0.3">
      <c r="A122" s="56" t="s">
        <v>26</v>
      </c>
      <c r="B122" s="57">
        <f>+D43</f>
        <v>4293.5696079508298</v>
      </c>
    </row>
    <row r="123" spans="1:4" x14ac:dyDescent="0.3">
      <c r="A123" s="56" t="s">
        <v>39</v>
      </c>
      <c r="B123" s="57">
        <f>D78</f>
        <v>47050.031049543846</v>
      </c>
    </row>
    <row r="124" spans="1:4" x14ac:dyDescent="0.3">
      <c r="A124" s="56" t="s">
        <v>40</v>
      </c>
      <c r="B124" s="57">
        <f>D113</f>
        <v>19131.250869869582</v>
      </c>
    </row>
    <row r="125" spans="1:4" x14ac:dyDescent="0.3">
      <c r="A125" s="58" t="s">
        <v>27</v>
      </c>
      <c r="B125" s="59">
        <f>SUM(B122:B124)</f>
        <v>70474.851527364255</v>
      </c>
      <c r="C125" s="30" t="s">
        <v>1</v>
      </c>
      <c r="D125" s="5" t="s">
        <v>1</v>
      </c>
    </row>
    <row r="133" spans="1:3" x14ac:dyDescent="0.3">
      <c r="A133" s="73" t="s">
        <v>46</v>
      </c>
      <c r="B133" s="73"/>
      <c r="C133" s="73"/>
    </row>
    <row r="134" spans="1:3" x14ac:dyDescent="0.3">
      <c r="A134"/>
      <c r="B134" s="60"/>
      <c r="C134" s="61"/>
    </row>
    <row r="135" spans="1:3" x14ac:dyDescent="0.3">
      <c r="A135"/>
      <c r="B135" s="60"/>
      <c r="C135" s="61"/>
    </row>
    <row r="136" spans="1:3" x14ac:dyDescent="0.3">
      <c r="A136"/>
      <c r="B136" s="60"/>
      <c r="C136" s="61"/>
    </row>
    <row r="137" spans="1:3" x14ac:dyDescent="0.3">
      <c r="A137"/>
      <c r="B137" s="60"/>
      <c r="C137" s="61"/>
    </row>
    <row r="138" spans="1:3" x14ac:dyDescent="0.3">
      <c r="A138"/>
      <c r="B138" s="60"/>
      <c r="C138" s="61"/>
    </row>
    <row r="139" spans="1:3" x14ac:dyDescent="0.3">
      <c r="A139"/>
      <c r="B139" s="60"/>
      <c r="C139" s="61"/>
    </row>
    <row r="140" spans="1:3" x14ac:dyDescent="0.3">
      <c r="A140" t="s">
        <v>28</v>
      </c>
      <c r="B140" s="60"/>
      <c r="C140" s="61"/>
    </row>
    <row r="141" spans="1:3" x14ac:dyDescent="0.3">
      <c r="A141" t="s">
        <v>29</v>
      </c>
      <c r="B141" s="60"/>
      <c r="C141" s="61"/>
    </row>
  </sheetData>
  <mergeCells count="4">
    <mergeCell ref="A43:C43"/>
    <mergeCell ref="A78:C78"/>
    <mergeCell ref="A113:C113"/>
    <mergeCell ref="A133:C133"/>
  </mergeCells>
  <pageMargins left="0.70866141732283472" right="0.70866141732283472" top="0.74803149606299213" bottom="0.74803149606299213" header="0.31496062992125984" footer="0.31496062992125984"/>
  <pageSetup paperSize="9" scale="6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2025-10-01T10:17:57Z</dcterms:modified>
</cp:coreProperties>
</file>